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キーワード" sheetId="1" r:id="rId1"/>
    <sheet name="リンク" sheetId="2" r:id="rId2"/>
    <sheet name="＠ROUND" sheetId="3" r:id="rId3"/>
    <sheet name="＃ROUND" sheetId="7" r:id="rId4"/>
    <sheet name="ROUND" sheetId="4" r:id="rId5"/>
    <sheet name="ROUND１" sheetId="12" r:id="rId6"/>
    <sheet name="ROUND (5)" sheetId="6" r:id="rId7"/>
    <sheet name="＠ROUNDUP" sheetId="8" r:id="rId8"/>
    <sheet name="Sheet11" sheetId="18" r:id="rId9"/>
    <sheet name="ROUNDUP" sheetId="9" r:id="rId10"/>
    <sheet name="ROUNDUP１" sheetId="5" r:id="rId11"/>
    <sheet name="ROUNDUP２" sheetId="10" r:id="rId12"/>
    <sheet name="＠ROUNDDOWN" sheetId="13" r:id="rId13"/>
    <sheet name="ROUNDDOWN" sheetId="15" r:id="rId14"/>
    <sheet name="ROUNDDOWN１" sheetId="16" r:id="rId15"/>
    <sheet name="ROUNDDOWN２" sheetId="17" r:id="rId16"/>
    <sheet name=" CEILING " sheetId="19" r:id="rId17"/>
    <sheet name=" CEILING  (３)" sheetId="21" r:id="rId18"/>
    <sheet name="正CEILING" sheetId="23" r:id="rId19"/>
    <sheet name="＠正CEILING" sheetId="25" r:id="rId20"/>
    <sheet name="負CEILING (3)" sheetId="24" r:id="rId21"/>
    <sheet name="＠負CEILING (2)" sheetId="26" r:id="rId22"/>
    <sheet name="#INT" sheetId="27" r:id="rId23"/>
    <sheet name="#INT (1)" sheetId="28" r:id="rId24"/>
    <sheet name="@INT" sheetId="31" r:id="rId25"/>
    <sheet name="@INT (2)" sheetId="32" r:id="rId26"/>
    <sheet name="INT" sheetId="29" r:id="rId27"/>
    <sheet name="INT (2)" sheetId="30" r:id="rId28"/>
    <sheet name="＃TRUNC" sheetId="34" r:id="rId29"/>
    <sheet name="＠TRUNC" sheetId="35" r:id="rId30"/>
    <sheet name="TRUNC" sheetId="37" r:id="rId31"/>
    <sheet name="TRUNC１" sheetId="36" r:id="rId32"/>
    <sheet name="TRUNC２" sheetId="38" r:id="rId33"/>
    <sheet name="TRUNC２ (2)" sheetId="39" r:id="rId34"/>
    <sheet name="FLLOR(1)" sheetId="41" r:id="rId35"/>
    <sheet name="FLLOR (2)" sheetId="20" r:id="rId36"/>
    <sheet name="正FLLOR (2)" sheetId="42" r:id="rId37"/>
    <sheet name="＠正FLLOR (2)" sheetId="44" r:id="rId38"/>
    <sheet name="負FLLOR (3)" sheetId="43" r:id="rId39"/>
    <sheet name="＠負FLLOR (3)" sheetId="45" r:id="rId40"/>
    <sheet name=" CEILING  (2)" sheetId="46" r:id="rId41"/>
  </sheets>
  <calcPr calcId="145621"/>
</workbook>
</file>

<file path=xl/calcChain.xml><?xml version="1.0" encoding="utf-8"?>
<calcChain xmlns="http://schemas.openxmlformats.org/spreadsheetml/2006/main">
  <c r="F1" i="25" l="1"/>
  <c r="G1" i="25"/>
  <c r="B2" i="43"/>
  <c r="B2" i="42"/>
  <c r="M1" i="45"/>
  <c r="D1" i="46"/>
  <c r="I1" i="45"/>
  <c r="H1" i="45"/>
  <c r="J1" i="45"/>
  <c r="J7" i="44"/>
  <c r="I7" i="44"/>
  <c r="H7" i="44"/>
  <c r="G1" i="41"/>
  <c r="F1" i="41"/>
  <c r="E1" i="41"/>
  <c r="D1" i="44"/>
  <c r="I18" i="42"/>
  <c r="H18" i="42"/>
  <c r="B2" i="39" l="1"/>
  <c r="B2" i="38"/>
  <c r="H1" i="35"/>
  <c r="I1" i="35"/>
  <c r="C2" i="35"/>
  <c r="C3" i="35"/>
  <c r="C4" i="35"/>
  <c r="C5" i="35"/>
  <c r="C6" i="35"/>
  <c r="C6" i="34"/>
  <c r="C5" i="34"/>
  <c r="C4" i="34"/>
  <c r="C3" i="34"/>
  <c r="C2" i="34"/>
  <c r="D1" i="32" l="1"/>
  <c r="D1" i="31"/>
  <c r="B2" i="30" l="1"/>
  <c r="B2" i="29"/>
  <c r="F7" i="28"/>
  <c r="F6" i="28"/>
  <c r="F5" i="28"/>
  <c r="F4" i="28"/>
  <c r="F3" i="28"/>
  <c r="F2" i="28"/>
  <c r="D7" i="27"/>
  <c r="E7" i="27" s="1"/>
  <c r="F7" i="27" s="1"/>
  <c r="D6" i="27"/>
  <c r="E6" i="27" s="1"/>
  <c r="F6" i="27" s="1"/>
  <c r="E5" i="27"/>
  <c r="F5" i="27" s="1"/>
  <c r="D5" i="27"/>
  <c r="D4" i="27"/>
  <c r="E4" i="27" s="1"/>
  <c r="F4" i="27" s="1"/>
  <c r="D3" i="27"/>
  <c r="E3" i="27" s="1"/>
  <c r="F3" i="27" s="1"/>
  <c r="D2" i="27"/>
  <c r="E2" i="27" s="1"/>
  <c r="F2" i="27" s="1"/>
  <c r="B2" i="23" l="1"/>
  <c r="D1" i="26"/>
  <c r="D1" i="25"/>
  <c r="H18" i="23"/>
  <c r="I18" i="23"/>
  <c r="B2" i="24"/>
  <c r="D1" i="20" l="1"/>
  <c r="D1" i="19"/>
  <c r="B2" i="17"/>
  <c r="B2" i="15"/>
  <c r="B2" i="16"/>
  <c r="B2" i="10"/>
  <c r="B2" i="9"/>
  <c r="B2" i="12"/>
  <c r="B2" i="5"/>
  <c r="B2" i="4"/>
  <c r="B2" i="6" l="1"/>
</calcChain>
</file>

<file path=xl/sharedStrings.xml><?xml version="1.0" encoding="utf-8"?>
<sst xmlns="http://schemas.openxmlformats.org/spreadsheetml/2006/main" count="153" uniqueCount="82">
  <si>
    <t>記事タイトルのキーワード</t>
  </si>
  <si>
    <t>見出し・フック文章で使うキーワード</t>
  </si>
  <si>
    <t>想定する検索キーワード</t>
  </si>
  <si>
    <t>excel round 関数 使い方</t>
  </si>
  <si>
    <t>excel rounddown関数 使い方</t>
  </si>
  <si>
    <t>excel roundup関数 使い方</t>
  </si>
  <si>
    <r>
      <t xml:space="preserve">excel round </t>
    </r>
    <r>
      <rPr>
        <sz val="10"/>
        <color theme="1"/>
        <rFont val="ＭＳ Ｐゴシック"/>
        <family val="3"/>
        <charset val="128"/>
      </rPr>
      <t>関数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使い方</t>
    </r>
    <phoneticPr fontId="4"/>
  </si>
  <si>
    <t>数値</t>
    <rPh sb="0" eb="2">
      <t>スウチ</t>
    </rPh>
    <phoneticPr fontId="4"/>
  </si>
  <si>
    <t>↑</t>
    <phoneticPr fontId="4"/>
  </si>
  <si>
    <t>小数点第２位を四捨五入</t>
    <rPh sb="0" eb="3">
      <t>ショウスウテン</t>
    </rPh>
    <rPh sb="3" eb="4">
      <t>ダイ</t>
    </rPh>
    <rPh sb="5" eb="6">
      <t>イ</t>
    </rPh>
    <rPh sb="7" eb="11">
      <t>シシャゴニュウ</t>
    </rPh>
    <phoneticPr fontId="4"/>
  </si>
  <si>
    <t>小数点第１位を四捨五入</t>
    <rPh sb="0" eb="3">
      <t>ショウスウテン</t>
    </rPh>
    <rPh sb="3" eb="4">
      <t>ダイ</t>
    </rPh>
    <rPh sb="5" eb="6">
      <t>イ</t>
    </rPh>
    <rPh sb="7" eb="11">
      <t>シシャゴニュウ</t>
    </rPh>
    <phoneticPr fontId="4"/>
  </si>
  <si>
    <t>1の位を四捨五入</t>
  </si>
  <si>
    <t>桁数</t>
    <rPh sb="0" eb="2">
      <t>ケタスウ</t>
    </rPh>
    <phoneticPr fontId="4"/>
  </si>
  <si>
    <t xml:space="preserve"> ．</t>
    <phoneticPr fontId="4"/>
  </si>
  <si>
    <t>小数点第２位以下を切り上げ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ア</t>
    </rPh>
    <phoneticPr fontId="4"/>
  </si>
  <si>
    <t>小数点第１位以下を切り上げ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ア</t>
    </rPh>
    <phoneticPr fontId="4"/>
  </si>
  <si>
    <t>1の位以下を切り上げ</t>
    <phoneticPr fontId="4"/>
  </si>
  <si>
    <t>小数点第２位以下を切り捨て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ス</t>
    </rPh>
    <phoneticPr fontId="4"/>
  </si>
  <si>
    <t>小数点第１位以下を切り捨て</t>
    <rPh sb="0" eb="3">
      <t>ショウスウテン</t>
    </rPh>
    <rPh sb="3" eb="4">
      <t>ダイ</t>
    </rPh>
    <rPh sb="5" eb="6">
      <t>イ</t>
    </rPh>
    <rPh sb="6" eb="8">
      <t>イカ</t>
    </rPh>
    <rPh sb="9" eb="10">
      <t>キ</t>
    </rPh>
    <rPh sb="11" eb="12">
      <t>ス</t>
    </rPh>
    <phoneticPr fontId="4"/>
  </si>
  <si>
    <t>基準値２００の倍数</t>
    <rPh sb="0" eb="2">
      <t>キジュン</t>
    </rPh>
    <rPh sb="2" eb="3">
      <t>アタイ</t>
    </rPh>
    <rPh sb="7" eb="9">
      <t>バイスウ</t>
    </rPh>
    <phoneticPr fontId="4"/>
  </si>
  <si>
    <t>２００の倍数で「12,410」に最も近い、「12,410」より大きい値を返します。</t>
    <phoneticPr fontId="4"/>
  </si>
  <si>
    <t>式</t>
    <rPh sb="0" eb="1">
      <t>シキ</t>
    </rPh>
    <phoneticPr fontId="4"/>
  </si>
  <si>
    <r>
      <rPr>
        <b/>
        <sz val="22"/>
        <color theme="0"/>
        <rFont val="ＭＳ Ｐゴシック"/>
        <family val="3"/>
        <charset val="128"/>
        <scheme val="minor"/>
      </rPr>
      <t>[</t>
    </r>
    <r>
      <rPr>
        <b/>
        <sz val="22"/>
        <color theme="1"/>
        <rFont val="ＭＳ Ｐゴシック"/>
        <family val="3"/>
        <charset val="128"/>
        <scheme val="minor"/>
      </rPr>
      <t>=CEILING(A1,200)</t>
    </r>
    <phoneticPr fontId="4"/>
  </si>
  <si>
    <t>基準値</t>
    <rPh sb="0" eb="2">
      <t>キジュン</t>
    </rPh>
    <rPh sb="2" eb="3">
      <t>アタイ</t>
    </rPh>
    <phoneticPr fontId="4"/>
  </si>
  <si>
    <t>↑</t>
  </si>
  <si>
    <t>　　　切り上げられた値は数値より大きくなる</t>
    <phoneticPr fontId="4"/>
  </si>
  <si>
    <t>基準値５００の倍数</t>
    <rPh sb="0" eb="2">
      <t>キジュン</t>
    </rPh>
    <rPh sb="2" eb="3">
      <t>アタイ</t>
    </rPh>
    <rPh sb="7" eb="9">
      <t>バイスウ</t>
    </rPh>
    <phoneticPr fontId="4"/>
  </si>
  <si>
    <t>０に近い方の数値に切り上げ</t>
    <phoneticPr fontId="4"/>
  </si>
  <si>
    <t>◆ ５００の倍数で「21,538」に最も近い、「21,538」より大きい「22,000」を返します</t>
    <phoneticPr fontId="4"/>
  </si>
  <si>
    <t>◆ ５００の倍数で「-21,538」に最も近い、０に近い方の「-21,500」を返します</t>
    <phoneticPr fontId="4"/>
  </si>
  <si>
    <t>契約番号</t>
    <rPh sb="0" eb="2">
      <t>ケイヤク</t>
    </rPh>
    <rPh sb="2" eb="4">
      <t>バンゴウ</t>
    </rPh>
    <phoneticPr fontId="4"/>
  </si>
  <si>
    <t>契約日</t>
    <rPh sb="0" eb="3">
      <t>ケイヤクビ</t>
    </rPh>
    <phoneticPr fontId="4"/>
  </si>
  <si>
    <t>契約料</t>
    <rPh sb="0" eb="3">
      <t>ケイヤクリョウ</t>
    </rPh>
    <phoneticPr fontId="4"/>
  </si>
  <si>
    <t>消費税</t>
    <rPh sb="0" eb="3">
      <t>ショウヒゼイ</t>
    </rPh>
    <phoneticPr fontId="4"/>
  </si>
  <si>
    <t>税込金額</t>
    <rPh sb="0" eb="2">
      <t>ゼイコミ</t>
    </rPh>
    <rPh sb="2" eb="4">
      <t>キンガク</t>
    </rPh>
    <phoneticPr fontId="4"/>
  </si>
  <si>
    <t>Q31508</t>
    <phoneticPr fontId="4"/>
  </si>
  <si>
    <t>R15387</t>
    <phoneticPr fontId="4"/>
  </si>
  <si>
    <t>W10056</t>
    <phoneticPr fontId="4"/>
  </si>
  <si>
    <t>R53062</t>
    <phoneticPr fontId="4"/>
  </si>
  <si>
    <t>W25076</t>
    <phoneticPr fontId="4"/>
  </si>
  <si>
    <t>Q15873</t>
    <phoneticPr fontId="4"/>
  </si>
  <si>
    <t>保証番号</t>
    <rPh sb="0" eb="2">
      <t>ホショウ</t>
    </rPh>
    <rPh sb="2" eb="4">
      <t>バンゴウ</t>
    </rPh>
    <phoneticPr fontId="4"/>
  </si>
  <si>
    <t>事故日</t>
    <rPh sb="0" eb="2">
      <t>ジコ</t>
    </rPh>
    <rPh sb="2" eb="3">
      <t>ビ</t>
    </rPh>
    <phoneticPr fontId="4"/>
  </si>
  <si>
    <t>損害金</t>
    <rPh sb="0" eb="3">
      <t>ソンガイキン</t>
    </rPh>
    <phoneticPr fontId="4"/>
  </si>
  <si>
    <t>A3Q215</t>
    <phoneticPr fontId="4"/>
  </si>
  <si>
    <t>A2W605</t>
    <phoneticPr fontId="4"/>
  </si>
  <si>
    <t>A2R538</t>
    <phoneticPr fontId="4"/>
  </si>
  <si>
    <t>A3Q573</t>
    <phoneticPr fontId="4"/>
  </si>
  <si>
    <t>A3Q282</t>
    <phoneticPr fontId="4"/>
  </si>
  <si>
    <t>A2R387</t>
    <phoneticPr fontId="4"/>
  </si>
  <si>
    <t>https://kokodane.com/kansu_math_35.htm</t>
    <phoneticPr fontId="4"/>
  </si>
  <si>
    <t>https://support.office.com/ja-jp/article/int-%E9%96%A2%E6%95%B0-a6c4af9e-356d-4369-ab6a-cb1fd9d343ef</t>
    <phoneticPr fontId="4"/>
  </si>
  <si>
    <t>http://exinfo.biz/func/func_int.shtml</t>
    <phoneticPr fontId="4"/>
  </si>
  <si>
    <t>http://www.excel-list.com/int.html</t>
    <phoneticPr fontId="4"/>
  </si>
  <si>
    <t>https://azby.fmworld.net/usage/excel-function/017/</t>
    <phoneticPr fontId="4"/>
  </si>
  <si>
    <t>https://www.relief.jp/docs/excel-function-rounddown-int.html</t>
    <phoneticPr fontId="4"/>
  </si>
  <si>
    <t>http://excel.onushi.com/function/int.htm</t>
    <phoneticPr fontId="4"/>
  </si>
  <si>
    <t>小数点以下を切り捨てて整数にする</t>
    <rPh sb="0" eb="5">
      <t>ショウスウテンイカ</t>
    </rPh>
    <rPh sb="6" eb="7">
      <t>キ</t>
    </rPh>
    <rPh sb="8" eb="9">
      <t>ス</t>
    </rPh>
    <rPh sb="11" eb="13">
      <t>セイスウ</t>
    </rPh>
    <phoneticPr fontId="4"/>
  </si>
  <si>
    <t>０から遠い方の数値に丸める</t>
    <rPh sb="3" eb="4">
      <t>トオ</t>
    </rPh>
    <rPh sb="5" eb="6">
      <t>ホウ</t>
    </rPh>
    <rPh sb="7" eb="9">
      <t>スウチ</t>
    </rPh>
    <rPh sb="10" eb="11">
      <t>マル</t>
    </rPh>
    <phoneticPr fontId="4"/>
  </si>
  <si>
    <t>保証№</t>
    <rPh sb="0" eb="2">
      <t>ホショウ</t>
    </rPh>
    <phoneticPr fontId="4"/>
  </si>
  <si>
    <t>保険料（税込）</t>
    <rPh sb="0" eb="3">
      <t>ホケンリョウ</t>
    </rPh>
    <rPh sb="4" eb="6">
      <t>ゼイコミ</t>
    </rPh>
    <phoneticPr fontId="4"/>
  </si>
  <si>
    <t>VN32468</t>
    <phoneticPr fontId="4"/>
  </si>
  <si>
    <t>VA12387</t>
    <phoneticPr fontId="4"/>
  </si>
  <si>
    <t>VB16873</t>
    <phoneticPr fontId="4"/>
  </si>
  <si>
    <t>VN56065</t>
    <phoneticPr fontId="4"/>
  </si>
  <si>
    <t>VB57032</t>
    <phoneticPr fontId="4"/>
  </si>
  <si>
    <t>VN56065</t>
    <phoneticPr fontId="4"/>
  </si>
  <si>
    <t>VA12387</t>
    <phoneticPr fontId="4"/>
  </si>
  <si>
    <t>支払保険金（税込）</t>
    <rPh sb="0" eb="2">
      <t>シハライ</t>
    </rPh>
    <rPh sb="2" eb="5">
      <t>ホケンキン</t>
    </rPh>
    <rPh sb="6" eb="8">
      <t>ゼイコミ</t>
    </rPh>
    <phoneticPr fontId="4"/>
  </si>
  <si>
    <t>　　　　小数点第２位以下を切り捨て</t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4"/>
  </si>
  <si>
    <t>FLOOR</t>
    <phoneticPr fontId="4"/>
  </si>
  <si>
    <t>https://support.office.com/ja-jp/article/floor-%E9%96%A2%E6%95%B0-14bb497c-24f2-4e04-b327-b0b4de5a8886</t>
    <phoneticPr fontId="4"/>
  </si>
  <si>
    <r>
      <rPr>
        <b/>
        <sz val="22"/>
        <color theme="0"/>
        <rFont val="ＭＳ Ｐゴシック"/>
        <family val="3"/>
        <charset val="128"/>
        <scheme val="minor"/>
      </rPr>
      <t>[</t>
    </r>
    <r>
      <rPr>
        <b/>
        <sz val="22"/>
        <color theme="1"/>
        <rFont val="ＭＳ Ｐゴシック"/>
        <family val="3"/>
        <charset val="128"/>
        <scheme val="minor"/>
      </rPr>
      <t>=FLLOR(A1,200)</t>
    </r>
    <phoneticPr fontId="4"/>
  </si>
  <si>
    <t>◆ ５００の倍数で「28,273」に最も近い、かつ ０ に近い「28,000」を返します</t>
    <rPh sb="29" eb="30">
      <t>チカ</t>
    </rPh>
    <phoneticPr fontId="4"/>
  </si>
  <si>
    <t>◆ ５００の倍数で「-28,273」に最も近い、０から遠い方の「-28,500」を返します</t>
    <rPh sb="27" eb="28">
      <t>トオ</t>
    </rPh>
    <phoneticPr fontId="4"/>
  </si>
  <si>
    <t>０に近い方の数値に切り捨て</t>
    <rPh sb="11" eb="12">
      <t>ス</t>
    </rPh>
    <phoneticPr fontId="4"/>
  </si>
  <si>
    <t>０に遠い方の数値に切り捨て</t>
    <rPh sb="2" eb="3">
      <t>トオ</t>
    </rPh>
    <rPh sb="11" eb="12">
      <t>ス</t>
    </rPh>
    <phoneticPr fontId="4"/>
  </si>
  <si>
    <t>https://kokodane.com/kan51.htm</t>
    <phoneticPr fontId="4"/>
  </si>
  <si>
    <t>http://excel.onushi.com/function/floor.htm</t>
    <phoneticPr fontId="4"/>
  </si>
  <si>
    <t>http://office-qa.com/Excel/ex19.htm</t>
    <phoneticPr fontId="4"/>
  </si>
  <si>
    <t>http://www.nec-nexs.com/bizsupli/useful/excel/22.html</t>
    <phoneticPr fontId="4"/>
  </si>
  <si>
    <t>http://www.excel-list.com/floor.html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</si>
</sst>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,##0.0;[Red]\-#,##0.0"/>
    <numFmt numFmtId="177" formatCode="_ * #,##0.000_ ;_ * \-#,##0.000_ ;_ * &quot;-&quot;???_ ;_ @_ "/>
    <numFmt numFmtId="178" formatCode="0.00_ "/>
    <numFmt numFmtId="179" formatCode="#,##0.000;[Red]\-#,##0.000"/>
  </numFmts>
  <fonts count="22">
    <font>
      <sz val="11"/>
      <color theme="1"/>
      <name val="ＭＳ Ｐゴシック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rgb="FF2F2F2F"/>
      <name val="Segoe UI"/>
      <family val="2"/>
    </font>
    <font>
      <sz val="48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2"/>
      <scheme val="minor"/>
    </font>
    <font>
      <b/>
      <sz val="22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CFF19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/>
    <xf numFmtId="0" fontId="0" fillId="0" borderId="0" xfId="0" applyAlignment="1"/>
    <xf numFmtId="0" fontId="7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38" fontId="0" fillId="0" borderId="0" xfId="1" applyFont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38" fontId="17" fillId="0" borderId="0" xfId="1" applyFont="1" applyAlignment="1">
      <alignment horizontal="center"/>
    </xf>
    <xf numFmtId="0" fontId="17" fillId="0" borderId="0" xfId="0" applyFont="1" applyAlignment="1">
      <alignment horizontal="left"/>
    </xf>
    <xf numFmtId="0" fontId="11" fillId="0" borderId="0" xfId="0" applyFont="1"/>
    <xf numFmtId="3" fontId="17" fillId="0" borderId="0" xfId="0" applyNumberFormat="1" applyFont="1" applyAlignment="1">
      <alignment horizontal="left" vertical="top"/>
    </xf>
    <xf numFmtId="3" fontId="17" fillId="0" borderId="0" xfId="0" applyNumberFormat="1" applyFont="1" applyAlignment="1">
      <alignment vertical="top"/>
    </xf>
    <xf numFmtId="0" fontId="18" fillId="0" borderId="0" xfId="0" applyFont="1"/>
    <xf numFmtId="3" fontId="19" fillId="0" borderId="0" xfId="0" applyNumberFormat="1" applyFont="1" applyAlignment="1">
      <alignment horizontal="left" vertical="top"/>
    </xf>
    <xf numFmtId="3" fontId="19" fillId="0" borderId="0" xfId="0" applyNumberFormat="1" applyFont="1" applyAlignment="1">
      <alignment vertical="top"/>
    </xf>
    <xf numFmtId="38" fontId="19" fillId="0" borderId="0" xfId="1" applyFont="1" applyAlignment="1">
      <alignment horizontal="center"/>
    </xf>
    <xf numFmtId="38" fontId="19" fillId="0" borderId="0" xfId="1" applyFont="1" applyAlignment="1">
      <alignment horizontal="left"/>
    </xf>
    <xf numFmtId="0" fontId="12" fillId="0" borderId="0" xfId="0" applyFont="1"/>
    <xf numFmtId="0" fontId="15" fillId="0" borderId="0" xfId="0" applyFont="1" applyAlignment="1">
      <alignment vertic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/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38" fontId="0" fillId="0" borderId="1" xfId="1" applyFont="1" applyBorder="1" applyAlignment="1"/>
    <xf numFmtId="176" fontId="0" fillId="0" borderId="1" xfId="1" applyNumberFormat="1" applyFont="1" applyBorder="1" applyAlignment="1"/>
    <xf numFmtId="176" fontId="0" fillId="0" borderId="1" xfId="0" applyNumberFormat="1" applyBorder="1"/>
    <xf numFmtId="38" fontId="0" fillId="0" borderId="1" xfId="0" applyNumberFormat="1" applyBorder="1"/>
    <xf numFmtId="0" fontId="0" fillId="6" borderId="1" xfId="0" applyFill="1" applyBorder="1" applyAlignment="1">
      <alignment horizontal="center"/>
    </xf>
    <xf numFmtId="40" fontId="0" fillId="0" borderId="1" xfId="1" applyNumberFormat="1" applyFont="1" applyBorder="1" applyAlignment="1"/>
    <xf numFmtId="40" fontId="0" fillId="0" borderId="0" xfId="1" applyNumberFormat="1" applyFont="1" applyFill="1" applyBorder="1" applyAlignment="1"/>
    <xf numFmtId="40" fontId="0" fillId="0" borderId="0" xfId="0" applyNumberFormat="1"/>
    <xf numFmtId="0" fontId="21" fillId="0" borderId="0" xfId="2"/>
    <xf numFmtId="177" fontId="0" fillId="0" borderId="2" xfId="1" applyNumberFormat="1" applyFont="1" applyBorder="1" applyAlignment="1">
      <alignment horizontal="center"/>
    </xf>
    <xf numFmtId="43" fontId="0" fillId="0" borderId="2" xfId="1" applyNumberFormat="1" applyFont="1" applyBorder="1" applyAlignment="1">
      <alignment horizontal="center"/>
    </xf>
    <xf numFmtId="178" fontId="19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179" fontId="0" fillId="0" borderId="1" xfId="1" applyNumberFormat="1" applyFont="1" applyBorder="1" applyAlignment="1"/>
    <xf numFmtId="38" fontId="0" fillId="0" borderId="1" xfId="0" applyNumberFormat="1" applyBorder="1" applyAlignment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176" fontId="0" fillId="0" borderId="3" xfId="1" applyNumberFormat="1" applyFont="1" applyBorder="1" applyAlignment="1"/>
    <xf numFmtId="38" fontId="0" fillId="0" borderId="3" xfId="1" applyNumberFormat="1" applyFont="1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33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5</xdr:row>
      <xdr:rowOff>595312</xdr:rowOff>
    </xdr:from>
    <xdr:to>
      <xdr:col>3</xdr:col>
      <xdr:colOff>766762</xdr:colOff>
      <xdr:row>5</xdr:row>
      <xdr:rowOff>876300</xdr:rowOff>
    </xdr:to>
    <xdr:sp macro="" textlink="">
      <xdr:nvSpPr>
        <xdr:cNvPr id="2" name="正方形/長方形 1"/>
        <xdr:cNvSpPr/>
      </xdr:nvSpPr>
      <xdr:spPr>
        <a:xfrm>
          <a:off x="2090737" y="1404937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数値</a:t>
          </a:r>
        </a:p>
      </xdr:txBody>
    </xdr:sp>
    <xdr:clientData/>
  </xdr:twoCellAnchor>
  <xdr:twoCellAnchor>
    <xdr:from>
      <xdr:col>3</xdr:col>
      <xdr:colOff>142875</xdr:colOff>
      <xdr:row>5</xdr:row>
      <xdr:rowOff>104776</xdr:rowOff>
    </xdr:from>
    <xdr:to>
      <xdr:col>3</xdr:col>
      <xdr:colOff>762000</xdr:colOff>
      <xdr:row>5</xdr:row>
      <xdr:rowOff>385764</xdr:rowOff>
    </xdr:to>
    <xdr:sp macro="" textlink="">
      <xdr:nvSpPr>
        <xdr:cNvPr id="3" name="正方形/長方形 2"/>
        <xdr:cNvSpPr/>
      </xdr:nvSpPr>
      <xdr:spPr>
        <a:xfrm>
          <a:off x="2085975" y="914401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桁数ｖ</a:t>
          </a:r>
        </a:p>
      </xdr:txBody>
    </xdr:sp>
    <xdr:clientData/>
  </xdr:twoCellAnchor>
  <xdr:twoCellAnchor>
    <xdr:from>
      <xdr:col>3</xdr:col>
      <xdr:colOff>1800226</xdr:colOff>
      <xdr:row>5</xdr:row>
      <xdr:rowOff>66672</xdr:rowOff>
    </xdr:from>
    <xdr:to>
      <xdr:col>3</xdr:col>
      <xdr:colOff>2047876</xdr:colOff>
      <xdr:row>5</xdr:row>
      <xdr:rowOff>371473</xdr:rowOff>
    </xdr:to>
    <xdr:sp macro="" textlink="">
      <xdr:nvSpPr>
        <xdr:cNvPr id="4" name="正方形/長方形 3"/>
        <xdr:cNvSpPr/>
      </xdr:nvSpPr>
      <xdr:spPr>
        <a:xfrm>
          <a:off x="3743326" y="876297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2114552</xdr:colOff>
      <xdr:row>5</xdr:row>
      <xdr:rowOff>57148</xdr:rowOff>
    </xdr:from>
    <xdr:to>
      <xdr:col>3</xdr:col>
      <xdr:colOff>2362201</xdr:colOff>
      <xdr:row>5</xdr:row>
      <xdr:rowOff>452437</xdr:rowOff>
    </xdr:to>
    <xdr:sp macro="" textlink="">
      <xdr:nvSpPr>
        <xdr:cNvPr id="5" name="正方形/長方形 4"/>
        <xdr:cNvSpPr/>
      </xdr:nvSpPr>
      <xdr:spPr>
        <a:xfrm flipH="1">
          <a:off x="4057652" y="866773"/>
          <a:ext cx="247649" cy="3952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1366839</xdr:colOff>
      <xdr:row>5</xdr:row>
      <xdr:rowOff>71438</xdr:rowOff>
    </xdr:from>
    <xdr:to>
      <xdr:col>3</xdr:col>
      <xdr:colOff>1614489</xdr:colOff>
      <xdr:row>5</xdr:row>
      <xdr:rowOff>376239</xdr:rowOff>
    </xdr:to>
    <xdr:sp macro="" textlink="">
      <xdr:nvSpPr>
        <xdr:cNvPr id="6" name="正方形/長方形 5"/>
        <xdr:cNvSpPr/>
      </xdr:nvSpPr>
      <xdr:spPr>
        <a:xfrm>
          <a:off x="3309939" y="881063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０</a:t>
          </a:r>
        </a:p>
      </xdr:txBody>
    </xdr:sp>
    <xdr:clientData/>
  </xdr:twoCellAnchor>
  <xdr:twoCellAnchor>
    <xdr:from>
      <xdr:col>3</xdr:col>
      <xdr:colOff>1047754</xdr:colOff>
      <xdr:row>5</xdr:row>
      <xdr:rowOff>76199</xdr:rowOff>
    </xdr:from>
    <xdr:to>
      <xdr:col>3</xdr:col>
      <xdr:colOff>1414465</xdr:colOff>
      <xdr:row>5</xdr:row>
      <xdr:rowOff>419100</xdr:rowOff>
    </xdr:to>
    <xdr:sp macro="" textlink="">
      <xdr:nvSpPr>
        <xdr:cNvPr id="7" name="正方形/長方形 6"/>
        <xdr:cNvSpPr/>
      </xdr:nvSpPr>
      <xdr:spPr>
        <a:xfrm>
          <a:off x="2990854" y="885824"/>
          <a:ext cx="366711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733429</xdr:colOff>
      <xdr:row>5</xdr:row>
      <xdr:rowOff>80964</xdr:rowOff>
    </xdr:from>
    <xdr:to>
      <xdr:col>3</xdr:col>
      <xdr:colOff>1138241</xdr:colOff>
      <xdr:row>5</xdr:row>
      <xdr:rowOff>457203</xdr:rowOff>
    </xdr:to>
    <xdr:sp macro="" textlink="">
      <xdr:nvSpPr>
        <xdr:cNvPr id="8" name="正方形/長方形 7"/>
        <xdr:cNvSpPr/>
      </xdr:nvSpPr>
      <xdr:spPr>
        <a:xfrm>
          <a:off x="2676529" y="890589"/>
          <a:ext cx="404812" cy="3762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2419355</xdr:colOff>
      <xdr:row>5</xdr:row>
      <xdr:rowOff>52387</xdr:rowOff>
    </xdr:from>
    <xdr:to>
      <xdr:col>3</xdr:col>
      <xdr:colOff>2876554</xdr:colOff>
      <xdr:row>5</xdr:row>
      <xdr:rowOff>457201</xdr:rowOff>
    </xdr:to>
    <xdr:sp macro="" textlink="">
      <xdr:nvSpPr>
        <xdr:cNvPr id="9" name="正方形/長方形 8"/>
        <xdr:cNvSpPr/>
      </xdr:nvSpPr>
      <xdr:spPr>
        <a:xfrm>
          <a:off x="4362455" y="862012"/>
          <a:ext cx="457199" cy="404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3</xdr:col>
      <xdr:colOff>2005012</xdr:colOff>
      <xdr:row>5</xdr:row>
      <xdr:rowOff>1185863</xdr:rowOff>
    </xdr:from>
    <xdr:to>
      <xdr:col>6</xdr:col>
      <xdr:colOff>176211</xdr:colOff>
      <xdr:row>10</xdr:row>
      <xdr:rowOff>76200</xdr:rowOff>
    </xdr:to>
    <xdr:sp macro="" textlink="">
      <xdr:nvSpPr>
        <xdr:cNvPr id="11" name="正方形/長方形 10"/>
        <xdr:cNvSpPr/>
      </xdr:nvSpPr>
      <xdr:spPr>
        <a:xfrm>
          <a:off x="3948112" y="1995488"/>
          <a:ext cx="2967037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桁数１を指定すると、小数点第２位が四捨五入されて、小数点</a:t>
          </a:r>
          <a:r>
            <a:rPr kumimoji="1" lang="ja-JP" altLang="ja-JP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位</a:t>
          </a:r>
          <a:r>
            <a:rPr kumimoji="1" lang="ja-JP" altLang="en-US" sz="1400">
              <a:solidFill>
                <a:sysClr val="windowText" lastClr="000000"/>
              </a:solidFill>
            </a:rPr>
            <a:t>まで表示される</a:t>
          </a:r>
        </a:p>
      </xdr:txBody>
    </xdr:sp>
    <xdr:clientData/>
  </xdr:twoCellAnchor>
  <xdr:twoCellAnchor>
    <xdr:from>
      <xdr:col>3</xdr:col>
      <xdr:colOff>2033588</xdr:colOff>
      <xdr:row>5</xdr:row>
      <xdr:rowOff>952500</xdr:rowOff>
    </xdr:from>
    <xdr:to>
      <xdr:col>3</xdr:col>
      <xdr:colOff>2352678</xdr:colOff>
      <xdr:row>5</xdr:row>
      <xdr:rowOff>1195389</xdr:rowOff>
    </xdr:to>
    <xdr:cxnSp macro="">
      <xdr:nvCxnSpPr>
        <xdr:cNvPr id="13" name="直線矢印コネクタ 12"/>
        <xdr:cNvCxnSpPr/>
      </xdr:nvCxnSpPr>
      <xdr:spPr>
        <a:xfrm flipH="1" flipV="1">
          <a:off x="3976688" y="1762125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5</xdr:row>
      <xdr:rowOff>595312</xdr:rowOff>
    </xdr:from>
    <xdr:to>
      <xdr:col>3</xdr:col>
      <xdr:colOff>766762</xdr:colOff>
      <xdr:row>5</xdr:row>
      <xdr:rowOff>876300</xdr:rowOff>
    </xdr:to>
    <xdr:sp macro="" textlink="">
      <xdr:nvSpPr>
        <xdr:cNvPr id="2" name="正方形/長方形 1"/>
        <xdr:cNvSpPr/>
      </xdr:nvSpPr>
      <xdr:spPr>
        <a:xfrm>
          <a:off x="2090737" y="1404937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数値</a:t>
          </a:r>
        </a:p>
      </xdr:txBody>
    </xdr:sp>
    <xdr:clientData/>
  </xdr:twoCellAnchor>
  <xdr:twoCellAnchor>
    <xdr:from>
      <xdr:col>3</xdr:col>
      <xdr:colOff>142875</xdr:colOff>
      <xdr:row>5</xdr:row>
      <xdr:rowOff>104776</xdr:rowOff>
    </xdr:from>
    <xdr:to>
      <xdr:col>3</xdr:col>
      <xdr:colOff>762000</xdr:colOff>
      <xdr:row>5</xdr:row>
      <xdr:rowOff>385764</xdr:rowOff>
    </xdr:to>
    <xdr:sp macro="" textlink="">
      <xdr:nvSpPr>
        <xdr:cNvPr id="3" name="正方形/長方形 2"/>
        <xdr:cNvSpPr/>
      </xdr:nvSpPr>
      <xdr:spPr>
        <a:xfrm>
          <a:off x="2085975" y="914401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桁数ｖ</a:t>
          </a:r>
        </a:p>
      </xdr:txBody>
    </xdr:sp>
    <xdr:clientData/>
  </xdr:twoCellAnchor>
  <xdr:twoCellAnchor>
    <xdr:from>
      <xdr:col>3</xdr:col>
      <xdr:colOff>1800226</xdr:colOff>
      <xdr:row>5</xdr:row>
      <xdr:rowOff>66672</xdr:rowOff>
    </xdr:from>
    <xdr:to>
      <xdr:col>3</xdr:col>
      <xdr:colOff>2047876</xdr:colOff>
      <xdr:row>5</xdr:row>
      <xdr:rowOff>371473</xdr:rowOff>
    </xdr:to>
    <xdr:sp macro="" textlink="">
      <xdr:nvSpPr>
        <xdr:cNvPr id="4" name="正方形/長方形 3"/>
        <xdr:cNvSpPr/>
      </xdr:nvSpPr>
      <xdr:spPr>
        <a:xfrm>
          <a:off x="3743326" y="876297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2114552</xdr:colOff>
      <xdr:row>5</xdr:row>
      <xdr:rowOff>57148</xdr:rowOff>
    </xdr:from>
    <xdr:to>
      <xdr:col>3</xdr:col>
      <xdr:colOff>2362201</xdr:colOff>
      <xdr:row>5</xdr:row>
      <xdr:rowOff>452437</xdr:rowOff>
    </xdr:to>
    <xdr:sp macro="" textlink="">
      <xdr:nvSpPr>
        <xdr:cNvPr id="5" name="正方形/長方形 4"/>
        <xdr:cNvSpPr/>
      </xdr:nvSpPr>
      <xdr:spPr>
        <a:xfrm flipH="1">
          <a:off x="4057652" y="866773"/>
          <a:ext cx="247649" cy="3952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1366839</xdr:colOff>
      <xdr:row>5</xdr:row>
      <xdr:rowOff>71438</xdr:rowOff>
    </xdr:from>
    <xdr:to>
      <xdr:col>3</xdr:col>
      <xdr:colOff>1614489</xdr:colOff>
      <xdr:row>5</xdr:row>
      <xdr:rowOff>376239</xdr:rowOff>
    </xdr:to>
    <xdr:sp macro="" textlink="">
      <xdr:nvSpPr>
        <xdr:cNvPr id="6" name="正方形/長方形 5"/>
        <xdr:cNvSpPr/>
      </xdr:nvSpPr>
      <xdr:spPr>
        <a:xfrm>
          <a:off x="3309939" y="881063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０</a:t>
          </a:r>
        </a:p>
      </xdr:txBody>
    </xdr:sp>
    <xdr:clientData/>
  </xdr:twoCellAnchor>
  <xdr:twoCellAnchor>
    <xdr:from>
      <xdr:col>3</xdr:col>
      <xdr:colOff>1047754</xdr:colOff>
      <xdr:row>5</xdr:row>
      <xdr:rowOff>76199</xdr:rowOff>
    </xdr:from>
    <xdr:to>
      <xdr:col>3</xdr:col>
      <xdr:colOff>1414465</xdr:colOff>
      <xdr:row>5</xdr:row>
      <xdr:rowOff>419100</xdr:rowOff>
    </xdr:to>
    <xdr:sp macro="" textlink="">
      <xdr:nvSpPr>
        <xdr:cNvPr id="7" name="正方形/長方形 6"/>
        <xdr:cNvSpPr/>
      </xdr:nvSpPr>
      <xdr:spPr>
        <a:xfrm>
          <a:off x="2990854" y="885824"/>
          <a:ext cx="366711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733429</xdr:colOff>
      <xdr:row>5</xdr:row>
      <xdr:rowOff>80964</xdr:rowOff>
    </xdr:from>
    <xdr:to>
      <xdr:col>3</xdr:col>
      <xdr:colOff>1138241</xdr:colOff>
      <xdr:row>5</xdr:row>
      <xdr:rowOff>457203</xdr:rowOff>
    </xdr:to>
    <xdr:sp macro="" textlink="">
      <xdr:nvSpPr>
        <xdr:cNvPr id="8" name="正方形/長方形 7"/>
        <xdr:cNvSpPr/>
      </xdr:nvSpPr>
      <xdr:spPr>
        <a:xfrm>
          <a:off x="2676529" y="890589"/>
          <a:ext cx="404812" cy="3762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2419355</xdr:colOff>
      <xdr:row>5</xdr:row>
      <xdr:rowOff>52387</xdr:rowOff>
    </xdr:from>
    <xdr:to>
      <xdr:col>3</xdr:col>
      <xdr:colOff>2876554</xdr:colOff>
      <xdr:row>5</xdr:row>
      <xdr:rowOff>457201</xdr:rowOff>
    </xdr:to>
    <xdr:sp macro="" textlink="">
      <xdr:nvSpPr>
        <xdr:cNvPr id="9" name="正方形/長方形 8"/>
        <xdr:cNvSpPr/>
      </xdr:nvSpPr>
      <xdr:spPr>
        <a:xfrm>
          <a:off x="4362455" y="862012"/>
          <a:ext cx="457199" cy="404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3</xdr:col>
      <xdr:colOff>2005012</xdr:colOff>
      <xdr:row>5</xdr:row>
      <xdr:rowOff>1185863</xdr:rowOff>
    </xdr:from>
    <xdr:to>
      <xdr:col>5</xdr:col>
      <xdr:colOff>509587</xdr:colOff>
      <xdr:row>10</xdr:row>
      <xdr:rowOff>85725</xdr:rowOff>
    </xdr:to>
    <xdr:sp macro="" textlink="">
      <xdr:nvSpPr>
        <xdr:cNvPr id="10" name="正方形/長方形 9"/>
        <xdr:cNvSpPr/>
      </xdr:nvSpPr>
      <xdr:spPr>
        <a:xfrm>
          <a:off x="3948112" y="1995488"/>
          <a:ext cx="2652713" cy="885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桁数を省略すると、小数点以下を切り捨てて整数にする</a:t>
          </a:r>
        </a:p>
      </xdr:txBody>
    </xdr:sp>
    <xdr:clientData/>
  </xdr:twoCellAnchor>
  <xdr:twoCellAnchor>
    <xdr:from>
      <xdr:col>3</xdr:col>
      <xdr:colOff>2033588</xdr:colOff>
      <xdr:row>5</xdr:row>
      <xdr:rowOff>952500</xdr:rowOff>
    </xdr:from>
    <xdr:to>
      <xdr:col>3</xdr:col>
      <xdr:colOff>2352678</xdr:colOff>
      <xdr:row>5</xdr:row>
      <xdr:rowOff>1195389</xdr:rowOff>
    </xdr:to>
    <xdr:cxnSp macro="">
      <xdr:nvCxnSpPr>
        <xdr:cNvPr id="11" name="直線矢印コネクタ 10"/>
        <xdr:cNvCxnSpPr/>
      </xdr:nvCxnSpPr>
      <xdr:spPr>
        <a:xfrm flipH="1" flipV="1">
          <a:off x="3976688" y="1762125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5</xdr:row>
      <xdr:rowOff>595312</xdr:rowOff>
    </xdr:from>
    <xdr:to>
      <xdr:col>3</xdr:col>
      <xdr:colOff>766762</xdr:colOff>
      <xdr:row>5</xdr:row>
      <xdr:rowOff>876300</xdr:rowOff>
    </xdr:to>
    <xdr:sp macro="" textlink="">
      <xdr:nvSpPr>
        <xdr:cNvPr id="2" name="正方形/長方形 1"/>
        <xdr:cNvSpPr/>
      </xdr:nvSpPr>
      <xdr:spPr>
        <a:xfrm>
          <a:off x="2090737" y="1404937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数値</a:t>
          </a:r>
        </a:p>
      </xdr:txBody>
    </xdr:sp>
    <xdr:clientData/>
  </xdr:twoCellAnchor>
  <xdr:twoCellAnchor>
    <xdr:from>
      <xdr:col>3</xdr:col>
      <xdr:colOff>142875</xdr:colOff>
      <xdr:row>5</xdr:row>
      <xdr:rowOff>104776</xdr:rowOff>
    </xdr:from>
    <xdr:to>
      <xdr:col>3</xdr:col>
      <xdr:colOff>762000</xdr:colOff>
      <xdr:row>5</xdr:row>
      <xdr:rowOff>385764</xdr:rowOff>
    </xdr:to>
    <xdr:sp macro="" textlink="">
      <xdr:nvSpPr>
        <xdr:cNvPr id="3" name="正方形/長方形 2"/>
        <xdr:cNvSpPr/>
      </xdr:nvSpPr>
      <xdr:spPr>
        <a:xfrm>
          <a:off x="2085975" y="914401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桁数ｖ</a:t>
          </a:r>
        </a:p>
      </xdr:txBody>
    </xdr:sp>
    <xdr:clientData/>
  </xdr:twoCellAnchor>
  <xdr:twoCellAnchor>
    <xdr:from>
      <xdr:col>3</xdr:col>
      <xdr:colOff>1800226</xdr:colOff>
      <xdr:row>5</xdr:row>
      <xdr:rowOff>66672</xdr:rowOff>
    </xdr:from>
    <xdr:to>
      <xdr:col>3</xdr:col>
      <xdr:colOff>2047876</xdr:colOff>
      <xdr:row>5</xdr:row>
      <xdr:rowOff>371473</xdr:rowOff>
    </xdr:to>
    <xdr:sp macro="" textlink="">
      <xdr:nvSpPr>
        <xdr:cNvPr id="4" name="正方形/長方形 3"/>
        <xdr:cNvSpPr/>
      </xdr:nvSpPr>
      <xdr:spPr>
        <a:xfrm>
          <a:off x="3743326" y="876297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2114552</xdr:colOff>
      <xdr:row>5</xdr:row>
      <xdr:rowOff>57148</xdr:rowOff>
    </xdr:from>
    <xdr:to>
      <xdr:col>3</xdr:col>
      <xdr:colOff>2362201</xdr:colOff>
      <xdr:row>5</xdr:row>
      <xdr:rowOff>452437</xdr:rowOff>
    </xdr:to>
    <xdr:sp macro="" textlink="">
      <xdr:nvSpPr>
        <xdr:cNvPr id="5" name="正方形/長方形 4"/>
        <xdr:cNvSpPr/>
      </xdr:nvSpPr>
      <xdr:spPr>
        <a:xfrm flipH="1">
          <a:off x="4057652" y="866773"/>
          <a:ext cx="247649" cy="3952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1366839</xdr:colOff>
      <xdr:row>5</xdr:row>
      <xdr:rowOff>71438</xdr:rowOff>
    </xdr:from>
    <xdr:to>
      <xdr:col>3</xdr:col>
      <xdr:colOff>1614489</xdr:colOff>
      <xdr:row>5</xdr:row>
      <xdr:rowOff>376239</xdr:rowOff>
    </xdr:to>
    <xdr:sp macro="" textlink="">
      <xdr:nvSpPr>
        <xdr:cNvPr id="6" name="正方形/長方形 5"/>
        <xdr:cNvSpPr/>
      </xdr:nvSpPr>
      <xdr:spPr>
        <a:xfrm>
          <a:off x="3309939" y="881063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０</a:t>
          </a:r>
        </a:p>
      </xdr:txBody>
    </xdr:sp>
    <xdr:clientData/>
  </xdr:twoCellAnchor>
  <xdr:twoCellAnchor>
    <xdr:from>
      <xdr:col>3</xdr:col>
      <xdr:colOff>1047754</xdr:colOff>
      <xdr:row>5</xdr:row>
      <xdr:rowOff>76199</xdr:rowOff>
    </xdr:from>
    <xdr:to>
      <xdr:col>3</xdr:col>
      <xdr:colOff>1414465</xdr:colOff>
      <xdr:row>5</xdr:row>
      <xdr:rowOff>419100</xdr:rowOff>
    </xdr:to>
    <xdr:sp macro="" textlink="">
      <xdr:nvSpPr>
        <xdr:cNvPr id="7" name="正方形/長方形 6"/>
        <xdr:cNvSpPr/>
      </xdr:nvSpPr>
      <xdr:spPr>
        <a:xfrm>
          <a:off x="2990854" y="885824"/>
          <a:ext cx="366711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733429</xdr:colOff>
      <xdr:row>5</xdr:row>
      <xdr:rowOff>80964</xdr:rowOff>
    </xdr:from>
    <xdr:to>
      <xdr:col>3</xdr:col>
      <xdr:colOff>1138241</xdr:colOff>
      <xdr:row>5</xdr:row>
      <xdr:rowOff>457203</xdr:rowOff>
    </xdr:to>
    <xdr:sp macro="" textlink="">
      <xdr:nvSpPr>
        <xdr:cNvPr id="8" name="正方形/長方形 7"/>
        <xdr:cNvSpPr/>
      </xdr:nvSpPr>
      <xdr:spPr>
        <a:xfrm>
          <a:off x="2676529" y="890589"/>
          <a:ext cx="404812" cy="3762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2419355</xdr:colOff>
      <xdr:row>5</xdr:row>
      <xdr:rowOff>52387</xdr:rowOff>
    </xdr:from>
    <xdr:to>
      <xdr:col>3</xdr:col>
      <xdr:colOff>2876554</xdr:colOff>
      <xdr:row>5</xdr:row>
      <xdr:rowOff>457201</xdr:rowOff>
    </xdr:to>
    <xdr:sp macro="" textlink="">
      <xdr:nvSpPr>
        <xdr:cNvPr id="9" name="正方形/長方形 8"/>
        <xdr:cNvSpPr/>
      </xdr:nvSpPr>
      <xdr:spPr>
        <a:xfrm>
          <a:off x="4362455" y="862012"/>
          <a:ext cx="457199" cy="404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3</xdr:col>
      <xdr:colOff>2005012</xdr:colOff>
      <xdr:row>5</xdr:row>
      <xdr:rowOff>1247775</xdr:rowOff>
    </xdr:from>
    <xdr:to>
      <xdr:col>6</xdr:col>
      <xdr:colOff>347662</xdr:colOff>
      <xdr:row>10</xdr:row>
      <xdr:rowOff>76200</xdr:rowOff>
    </xdr:to>
    <xdr:sp macro="" textlink="">
      <xdr:nvSpPr>
        <xdr:cNvPr id="10" name="正方形/長方形 9"/>
        <xdr:cNvSpPr/>
      </xdr:nvSpPr>
      <xdr:spPr>
        <a:xfrm>
          <a:off x="3948112" y="2057400"/>
          <a:ext cx="3138488" cy="8143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桁数１を指定すると、小数点第２位以下が切り捨てられて、小数点</a:t>
          </a:r>
          <a:r>
            <a:rPr kumimoji="1" lang="ja-JP" altLang="ja-JP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位</a:t>
          </a:r>
          <a:r>
            <a:rPr kumimoji="1" lang="ja-JP" altLang="en-US" sz="1400">
              <a:solidFill>
                <a:sysClr val="windowText" lastClr="000000"/>
              </a:solidFill>
            </a:rPr>
            <a:t>まで表示される</a:t>
          </a:r>
        </a:p>
      </xdr:txBody>
    </xdr:sp>
    <xdr:clientData/>
  </xdr:twoCellAnchor>
  <xdr:twoCellAnchor>
    <xdr:from>
      <xdr:col>3</xdr:col>
      <xdr:colOff>2033588</xdr:colOff>
      <xdr:row>5</xdr:row>
      <xdr:rowOff>952500</xdr:rowOff>
    </xdr:from>
    <xdr:to>
      <xdr:col>3</xdr:col>
      <xdr:colOff>2352678</xdr:colOff>
      <xdr:row>5</xdr:row>
      <xdr:rowOff>1195389</xdr:rowOff>
    </xdr:to>
    <xdr:cxnSp macro="">
      <xdr:nvCxnSpPr>
        <xdr:cNvPr id="11" name="直線矢印コネクタ 10"/>
        <xdr:cNvCxnSpPr/>
      </xdr:nvCxnSpPr>
      <xdr:spPr>
        <a:xfrm flipH="1" flipV="1">
          <a:off x="3976688" y="1762125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323858</xdr:colOff>
      <xdr:row>13</xdr:row>
      <xdr:rowOff>28579</xdr:rowOff>
    </xdr:from>
    <xdr:to>
      <xdr:col>8</xdr:col>
      <xdr:colOff>457208</xdr:colOff>
      <xdr:row>14</xdr:row>
      <xdr:rowOff>28579</xdr:rowOff>
    </xdr:to>
    <xdr:grpSp>
      <xdr:nvGrpSpPr>
        <xdr:cNvPr id="2" name="グループ化 1"/>
        <xdr:cNvGrpSpPr/>
      </xdr:nvGrpSpPr>
      <xdr:grpSpPr>
        <a:xfrm>
          <a:off x="3848108" y="2628904"/>
          <a:ext cx="314325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314333</xdr:colOff>
      <xdr:row>14</xdr:row>
      <xdr:rowOff>23813</xdr:rowOff>
    </xdr:from>
    <xdr:to>
      <xdr:col>8</xdr:col>
      <xdr:colOff>461971</xdr:colOff>
      <xdr:row>14</xdr:row>
      <xdr:rowOff>23813</xdr:rowOff>
    </xdr:to>
    <xdr:cxnSp macro="">
      <xdr:nvCxnSpPr>
        <xdr:cNvPr id="5" name="直線コネクタ 4"/>
        <xdr:cNvCxnSpPr/>
      </xdr:nvCxnSpPr>
      <xdr:spPr>
        <a:xfrm>
          <a:off x="3629033" y="2690813"/>
          <a:ext cx="297656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614363</xdr:colOff>
      <xdr:row>4</xdr:row>
      <xdr:rowOff>142874</xdr:rowOff>
    </xdr:from>
    <xdr:to>
      <xdr:col>9</xdr:col>
      <xdr:colOff>571500</xdr:colOff>
      <xdr:row>10</xdr:row>
      <xdr:rowOff>166687</xdr:rowOff>
    </xdr:to>
    <xdr:sp macro="" textlink="">
      <xdr:nvSpPr>
        <xdr:cNvPr id="6" name="正方形/長方形 5"/>
        <xdr:cNvSpPr/>
      </xdr:nvSpPr>
      <xdr:spPr>
        <a:xfrm>
          <a:off x="5643563" y="828674"/>
          <a:ext cx="2281237" cy="10525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基準値に２００を指定すると、 ２００の倍数のうち１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８３０に最も近い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、 </a:t>
          </a:r>
          <a:r>
            <a:rPr kumimoji="1" lang="ja-JP" altLang="en-US" sz="1400">
              <a:solidFill>
                <a:sysClr val="windowText" lastClr="000000"/>
              </a:solidFill>
            </a:rPr>
            <a:t>０に近い１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８００を返す</a:t>
          </a:r>
        </a:p>
      </xdr:txBody>
    </xdr:sp>
    <xdr:clientData/>
  </xdr:twoCellAnchor>
  <xdr:twoCellAnchor>
    <xdr:from>
      <xdr:col>6</xdr:col>
      <xdr:colOff>333377</xdr:colOff>
      <xdr:row>9</xdr:row>
      <xdr:rowOff>119062</xdr:rowOff>
    </xdr:from>
    <xdr:to>
      <xdr:col>6</xdr:col>
      <xdr:colOff>576266</xdr:colOff>
      <xdr:row>11</xdr:row>
      <xdr:rowOff>38102</xdr:rowOff>
    </xdr:to>
    <xdr:cxnSp macro="">
      <xdr:nvCxnSpPr>
        <xdr:cNvPr id="7" name="直線矢印コネクタ 6"/>
        <xdr:cNvCxnSpPr/>
      </xdr:nvCxnSpPr>
      <xdr:spPr>
        <a:xfrm rot="16200000" flipH="1" flipV="1">
          <a:off x="4791077" y="1614487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11</xdr:row>
      <xdr:rowOff>300038</xdr:rowOff>
    </xdr:from>
    <xdr:to>
      <xdr:col>9</xdr:col>
      <xdr:colOff>180974</xdr:colOff>
      <xdr:row>13</xdr:row>
      <xdr:rowOff>38102</xdr:rowOff>
    </xdr:to>
    <xdr:sp macro="" textlink="">
      <xdr:nvSpPr>
        <xdr:cNvPr id="8" name="正方形/長方形 7"/>
        <xdr:cNvSpPr/>
      </xdr:nvSpPr>
      <xdr:spPr>
        <a:xfrm>
          <a:off x="6448425" y="2252663"/>
          <a:ext cx="1085849" cy="3857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323858</xdr:colOff>
      <xdr:row>13</xdr:row>
      <xdr:rowOff>28579</xdr:rowOff>
    </xdr:from>
    <xdr:to>
      <xdr:col>8</xdr:col>
      <xdr:colOff>457208</xdr:colOff>
      <xdr:row>14</xdr:row>
      <xdr:rowOff>28579</xdr:rowOff>
    </xdr:to>
    <xdr:grpSp>
      <xdr:nvGrpSpPr>
        <xdr:cNvPr id="2" name="グループ化 1"/>
        <xdr:cNvGrpSpPr/>
      </xdr:nvGrpSpPr>
      <xdr:grpSpPr>
        <a:xfrm>
          <a:off x="3848108" y="2628904"/>
          <a:ext cx="350520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314333</xdr:colOff>
      <xdr:row>14</xdr:row>
      <xdr:rowOff>23813</xdr:rowOff>
    </xdr:from>
    <xdr:to>
      <xdr:col>8</xdr:col>
      <xdr:colOff>461971</xdr:colOff>
      <xdr:row>14</xdr:row>
      <xdr:rowOff>23813</xdr:rowOff>
    </xdr:to>
    <xdr:cxnSp macro="">
      <xdr:nvCxnSpPr>
        <xdr:cNvPr id="5" name="直線コネクタ 4"/>
        <xdr:cNvCxnSpPr/>
      </xdr:nvCxnSpPr>
      <xdr:spPr>
        <a:xfrm>
          <a:off x="3838583" y="2795588"/>
          <a:ext cx="348138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11</xdr:row>
      <xdr:rowOff>304799</xdr:rowOff>
    </xdr:from>
    <xdr:to>
      <xdr:col>9</xdr:col>
      <xdr:colOff>95250</xdr:colOff>
      <xdr:row>13</xdr:row>
      <xdr:rowOff>28576</xdr:rowOff>
    </xdr:to>
    <xdr:sp macro="" textlink="">
      <xdr:nvSpPr>
        <xdr:cNvPr id="6" name="正方形/長方形 5"/>
        <xdr:cNvSpPr/>
      </xdr:nvSpPr>
      <xdr:spPr>
        <a:xfrm>
          <a:off x="6800850" y="2257424"/>
          <a:ext cx="1190625" cy="37147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323858</xdr:colOff>
      <xdr:row>9</xdr:row>
      <xdr:rowOff>28579</xdr:rowOff>
    </xdr:from>
    <xdr:to>
      <xdr:col>8</xdr:col>
      <xdr:colOff>457208</xdr:colOff>
      <xdr:row>10</xdr:row>
      <xdr:rowOff>28579</xdr:rowOff>
    </xdr:to>
    <xdr:grpSp>
      <xdr:nvGrpSpPr>
        <xdr:cNvPr id="2" name="グループ化 1"/>
        <xdr:cNvGrpSpPr/>
      </xdr:nvGrpSpPr>
      <xdr:grpSpPr>
        <a:xfrm>
          <a:off x="3848108" y="1943104"/>
          <a:ext cx="384810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314333</xdr:colOff>
      <xdr:row>10</xdr:row>
      <xdr:rowOff>23813</xdr:rowOff>
    </xdr:from>
    <xdr:to>
      <xdr:col>8</xdr:col>
      <xdr:colOff>461971</xdr:colOff>
      <xdr:row>10</xdr:row>
      <xdr:rowOff>23813</xdr:rowOff>
    </xdr:to>
    <xdr:cxnSp macro="">
      <xdr:nvCxnSpPr>
        <xdr:cNvPr id="5" name="直線コネクタ 4"/>
        <xdr:cNvCxnSpPr/>
      </xdr:nvCxnSpPr>
      <xdr:spPr>
        <a:xfrm>
          <a:off x="3838583" y="2795588"/>
          <a:ext cx="382428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7</xdr:row>
      <xdr:rowOff>300038</xdr:rowOff>
    </xdr:from>
    <xdr:to>
      <xdr:col>9</xdr:col>
      <xdr:colOff>219074</xdr:colOff>
      <xdr:row>9</xdr:row>
      <xdr:rowOff>38102</xdr:rowOff>
    </xdr:to>
    <xdr:sp macro="" textlink="">
      <xdr:nvSpPr>
        <xdr:cNvPr id="6" name="正方形/長方形 5"/>
        <xdr:cNvSpPr/>
      </xdr:nvSpPr>
      <xdr:spPr>
        <a:xfrm>
          <a:off x="7191375" y="2252663"/>
          <a:ext cx="1438274" cy="3857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13</xdr:row>
      <xdr:rowOff>28579</xdr:rowOff>
    </xdr:from>
    <xdr:to>
      <xdr:col>8</xdr:col>
      <xdr:colOff>381000</xdr:colOff>
      <xdr:row>14</xdr:row>
      <xdr:rowOff>28579</xdr:rowOff>
    </xdr:to>
    <xdr:grpSp>
      <xdr:nvGrpSpPr>
        <xdr:cNvPr id="2" name="グループ化 1"/>
        <xdr:cNvGrpSpPr/>
      </xdr:nvGrpSpPr>
      <xdr:grpSpPr>
        <a:xfrm>
          <a:off x="3648075" y="2457454"/>
          <a:ext cx="287655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238125</xdr:colOff>
      <xdr:row>14</xdr:row>
      <xdr:rowOff>23813</xdr:rowOff>
    </xdr:from>
    <xdr:to>
      <xdr:col>8</xdr:col>
      <xdr:colOff>385763</xdr:colOff>
      <xdr:row>14</xdr:row>
      <xdr:rowOff>23813</xdr:rowOff>
    </xdr:to>
    <xdr:cxnSp macro="">
      <xdr:nvCxnSpPr>
        <xdr:cNvPr id="5" name="直線コネクタ 4"/>
        <xdr:cNvCxnSpPr/>
      </xdr:nvCxnSpPr>
      <xdr:spPr>
        <a:xfrm>
          <a:off x="3638550" y="2624138"/>
          <a:ext cx="289083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519113</xdr:colOff>
      <xdr:row>7</xdr:row>
      <xdr:rowOff>4763</xdr:rowOff>
    </xdr:from>
    <xdr:to>
      <xdr:col>11</xdr:col>
      <xdr:colOff>247650</xdr:colOff>
      <xdr:row>11</xdr:row>
      <xdr:rowOff>157163</xdr:rowOff>
    </xdr:to>
    <xdr:sp macro="" textlink="">
      <xdr:nvSpPr>
        <xdr:cNvPr id="6" name="正方形/長方形 5"/>
        <xdr:cNvSpPr/>
      </xdr:nvSpPr>
      <xdr:spPr>
        <a:xfrm>
          <a:off x="5291138" y="1204913"/>
          <a:ext cx="3157537" cy="904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基準値に２００を指定すると、２００の倍数のうち２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３５０に最も近い、　　　　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３５０より大きい２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４００を返す</a:t>
          </a:r>
        </a:p>
      </xdr:txBody>
    </xdr:sp>
    <xdr:clientData/>
  </xdr:twoCellAnchor>
  <xdr:twoCellAnchor>
    <xdr:from>
      <xdr:col>6</xdr:col>
      <xdr:colOff>333377</xdr:colOff>
      <xdr:row>9</xdr:row>
      <xdr:rowOff>119062</xdr:rowOff>
    </xdr:from>
    <xdr:to>
      <xdr:col>6</xdr:col>
      <xdr:colOff>576266</xdr:colOff>
      <xdr:row>11</xdr:row>
      <xdr:rowOff>38102</xdr:rowOff>
    </xdr:to>
    <xdr:cxnSp macro="">
      <xdr:nvCxnSpPr>
        <xdr:cNvPr id="7" name="直線矢印コネクタ 6"/>
        <xdr:cNvCxnSpPr/>
      </xdr:nvCxnSpPr>
      <xdr:spPr>
        <a:xfrm rot="16200000" flipH="1" flipV="1">
          <a:off x="5062539" y="1704975"/>
          <a:ext cx="328615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11</xdr:row>
      <xdr:rowOff>219076</xdr:rowOff>
    </xdr:from>
    <xdr:to>
      <xdr:col>4</xdr:col>
      <xdr:colOff>600075</xdr:colOff>
      <xdr:row>13</xdr:row>
      <xdr:rowOff>38101</xdr:rowOff>
    </xdr:to>
    <xdr:sp macro="" textlink="">
      <xdr:nvSpPr>
        <xdr:cNvPr id="8" name="正方形/長方形 7"/>
        <xdr:cNvSpPr/>
      </xdr:nvSpPr>
      <xdr:spPr>
        <a:xfrm>
          <a:off x="3209925" y="2171701"/>
          <a:ext cx="790575" cy="2952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185741</xdr:colOff>
      <xdr:row>1</xdr:row>
      <xdr:rowOff>152400</xdr:rowOff>
    </xdr:from>
    <xdr:to>
      <xdr:col>6</xdr:col>
      <xdr:colOff>95254</xdr:colOff>
      <xdr:row>9</xdr:row>
      <xdr:rowOff>66676</xdr:rowOff>
    </xdr:to>
    <xdr:sp macro="" textlink="">
      <xdr:nvSpPr>
        <xdr:cNvPr id="2" name="正方形/長方形 1"/>
        <xdr:cNvSpPr/>
      </xdr:nvSpPr>
      <xdr:spPr>
        <a:xfrm>
          <a:off x="1919291" y="314325"/>
          <a:ext cx="361951" cy="12525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少数点第一位</a:t>
          </a:r>
        </a:p>
      </xdr:txBody>
    </xdr:sp>
    <xdr:clientData/>
  </xdr:twoCellAnchor>
  <xdr:twoCellAnchor>
    <xdr:from>
      <xdr:col>6</xdr:col>
      <xdr:colOff>104777</xdr:colOff>
      <xdr:row>2</xdr:row>
      <xdr:rowOff>0</xdr:rowOff>
    </xdr:from>
    <xdr:to>
      <xdr:col>7</xdr:col>
      <xdr:colOff>104778</xdr:colOff>
      <xdr:row>9</xdr:row>
      <xdr:rowOff>76201</xdr:rowOff>
    </xdr:to>
    <xdr:sp macro="" textlink="">
      <xdr:nvSpPr>
        <xdr:cNvPr id="3" name="正方形/長方形 2"/>
        <xdr:cNvSpPr/>
      </xdr:nvSpPr>
      <xdr:spPr>
        <a:xfrm>
          <a:off x="2290765" y="323850"/>
          <a:ext cx="361951" cy="12525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少数点第二位</a:t>
          </a:r>
        </a:p>
      </xdr:txBody>
    </xdr:sp>
    <xdr:clientData/>
  </xdr:twoCellAnchor>
  <xdr:twoCellAnchor>
    <xdr:from>
      <xdr:col>7</xdr:col>
      <xdr:colOff>100017</xdr:colOff>
      <xdr:row>1</xdr:row>
      <xdr:rowOff>157161</xdr:rowOff>
    </xdr:from>
    <xdr:to>
      <xdr:col>8</xdr:col>
      <xdr:colOff>100018</xdr:colOff>
      <xdr:row>9</xdr:row>
      <xdr:rowOff>71437</xdr:rowOff>
    </xdr:to>
    <xdr:sp macro="" textlink="">
      <xdr:nvSpPr>
        <xdr:cNvPr id="4" name="正方形/長方形 3"/>
        <xdr:cNvSpPr/>
      </xdr:nvSpPr>
      <xdr:spPr>
        <a:xfrm>
          <a:off x="2647955" y="319086"/>
          <a:ext cx="361951" cy="12525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少数点第三位</a:t>
          </a:r>
        </a:p>
      </xdr:txBody>
    </xdr:sp>
    <xdr:clientData/>
  </xdr:twoCellAnchor>
  <xdr:twoCellAnchor>
    <xdr:from>
      <xdr:col>3</xdr:col>
      <xdr:colOff>142880</xdr:colOff>
      <xdr:row>4</xdr:row>
      <xdr:rowOff>147647</xdr:rowOff>
    </xdr:from>
    <xdr:to>
      <xdr:col>4</xdr:col>
      <xdr:colOff>109543</xdr:colOff>
      <xdr:row>8</xdr:row>
      <xdr:rowOff>147641</xdr:rowOff>
    </xdr:to>
    <xdr:sp macro="" textlink="">
      <xdr:nvSpPr>
        <xdr:cNvPr id="5" name="正方形/長方形 4"/>
        <xdr:cNvSpPr/>
      </xdr:nvSpPr>
      <xdr:spPr>
        <a:xfrm>
          <a:off x="1514480" y="795347"/>
          <a:ext cx="328613" cy="6476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一の位</a:t>
          </a:r>
        </a:p>
      </xdr:txBody>
    </xdr:sp>
    <xdr:clientData/>
  </xdr:twoCellAnchor>
  <xdr:twoCellAnchor>
    <xdr:from>
      <xdr:col>2</xdr:col>
      <xdr:colOff>142880</xdr:colOff>
      <xdr:row>4</xdr:row>
      <xdr:rowOff>147645</xdr:rowOff>
    </xdr:from>
    <xdr:to>
      <xdr:col>3</xdr:col>
      <xdr:colOff>109543</xdr:colOff>
      <xdr:row>8</xdr:row>
      <xdr:rowOff>147639</xdr:rowOff>
    </xdr:to>
    <xdr:sp macro="" textlink="">
      <xdr:nvSpPr>
        <xdr:cNvPr id="6" name="正方形/長方形 5"/>
        <xdr:cNvSpPr/>
      </xdr:nvSpPr>
      <xdr:spPr>
        <a:xfrm>
          <a:off x="1152530" y="795345"/>
          <a:ext cx="328613" cy="6476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十の位</a:t>
          </a:r>
        </a:p>
      </xdr:txBody>
    </xdr:sp>
    <xdr:clientData/>
  </xdr:twoCellAnchor>
  <xdr:twoCellAnchor>
    <xdr:from>
      <xdr:col>1</xdr:col>
      <xdr:colOff>138117</xdr:colOff>
      <xdr:row>4</xdr:row>
      <xdr:rowOff>147648</xdr:rowOff>
    </xdr:from>
    <xdr:to>
      <xdr:col>2</xdr:col>
      <xdr:colOff>104780</xdr:colOff>
      <xdr:row>8</xdr:row>
      <xdr:rowOff>147642</xdr:rowOff>
    </xdr:to>
    <xdr:sp macro="" textlink="">
      <xdr:nvSpPr>
        <xdr:cNvPr id="7" name="正方形/長方形 6"/>
        <xdr:cNvSpPr/>
      </xdr:nvSpPr>
      <xdr:spPr>
        <a:xfrm>
          <a:off x="785817" y="795348"/>
          <a:ext cx="328613" cy="6476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百の位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5</xdr:row>
      <xdr:rowOff>595312</xdr:rowOff>
    </xdr:from>
    <xdr:to>
      <xdr:col>3</xdr:col>
      <xdr:colOff>766762</xdr:colOff>
      <xdr:row>5</xdr:row>
      <xdr:rowOff>876300</xdr:rowOff>
    </xdr:to>
    <xdr:sp macro="" textlink="">
      <xdr:nvSpPr>
        <xdr:cNvPr id="2" name="正方形/長方形 1"/>
        <xdr:cNvSpPr/>
      </xdr:nvSpPr>
      <xdr:spPr>
        <a:xfrm>
          <a:off x="2090737" y="1404937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数値</a:t>
          </a:r>
        </a:p>
      </xdr:txBody>
    </xdr:sp>
    <xdr:clientData/>
  </xdr:twoCellAnchor>
  <xdr:twoCellAnchor>
    <xdr:from>
      <xdr:col>3</xdr:col>
      <xdr:colOff>142875</xdr:colOff>
      <xdr:row>5</xdr:row>
      <xdr:rowOff>104776</xdr:rowOff>
    </xdr:from>
    <xdr:to>
      <xdr:col>3</xdr:col>
      <xdr:colOff>762000</xdr:colOff>
      <xdr:row>5</xdr:row>
      <xdr:rowOff>385764</xdr:rowOff>
    </xdr:to>
    <xdr:sp macro="" textlink="">
      <xdr:nvSpPr>
        <xdr:cNvPr id="3" name="正方形/長方形 2"/>
        <xdr:cNvSpPr/>
      </xdr:nvSpPr>
      <xdr:spPr>
        <a:xfrm>
          <a:off x="2085975" y="914401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桁数ｖ</a:t>
          </a:r>
        </a:p>
      </xdr:txBody>
    </xdr:sp>
    <xdr:clientData/>
  </xdr:twoCellAnchor>
  <xdr:twoCellAnchor>
    <xdr:from>
      <xdr:col>3</xdr:col>
      <xdr:colOff>1800226</xdr:colOff>
      <xdr:row>5</xdr:row>
      <xdr:rowOff>66672</xdr:rowOff>
    </xdr:from>
    <xdr:to>
      <xdr:col>3</xdr:col>
      <xdr:colOff>2047876</xdr:colOff>
      <xdr:row>5</xdr:row>
      <xdr:rowOff>371473</xdr:rowOff>
    </xdr:to>
    <xdr:sp macro="" textlink="">
      <xdr:nvSpPr>
        <xdr:cNvPr id="4" name="正方形/長方形 3"/>
        <xdr:cNvSpPr/>
      </xdr:nvSpPr>
      <xdr:spPr>
        <a:xfrm>
          <a:off x="3743326" y="876297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2114552</xdr:colOff>
      <xdr:row>5</xdr:row>
      <xdr:rowOff>57148</xdr:rowOff>
    </xdr:from>
    <xdr:to>
      <xdr:col>3</xdr:col>
      <xdr:colOff>2362201</xdr:colOff>
      <xdr:row>5</xdr:row>
      <xdr:rowOff>452437</xdr:rowOff>
    </xdr:to>
    <xdr:sp macro="" textlink="">
      <xdr:nvSpPr>
        <xdr:cNvPr id="5" name="正方形/長方形 4"/>
        <xdr:cNvSpPr/>
      </xdr:nvSpPr>
      <xdr:spPr>
        <a:xfrm flipH="1">
          <a:off x="4057652" y="866773"/>
          <a:ext cx="247649" cy="3952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1366839</xdr:colOff>
      <xdr:row>5</xdr:row>
      <xdr:rowOff>71438</xdr:rowOff>
    </xdr:from>
    <xdr:to>
      <xdr:col>3</xdr:col>
      <xdr:colOff>1614489</xdr:colOff>
      <xdr:row>5</xdr:row>
      <xdr:rowOff>376239</xdr:rowOff>
    </xdr:to>
    <xdr:sp macro="" textlink="">
      <xdr:nvSpPr>
        <xdr:cNvPr id="6" name="正方形/長方形 5"/>
        <xdr:cNvSpPr/>
      </xdr:nvSpPr>
      <xdr:spPr>
        <a:xfrm>
          <a:off x="3309939" y="881063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０</a:t>
          </a:r>
        </a:p>
      </xdr:txBody>
    </xdr:sp>
    <xdr:clientData/>
  </xdr:twoCellAnchor>
  <xdr:twoCellAnchor>
    <xdr:from>
      <xdr:col>3</xdr:col>
      <xdr:colOff>1047754</xdr:colOff>
      <xdr:row>5</xdr:row>
      <xdr:rowOff>76199</xdr:rowOff>
    </xdr:from>
    <xdr:to>
      <xdr:col>3</xdr:col>
      <xdr:colOff>1414465</xdr:colOff>
      <xdr:row>5</xdr:row>
      <xdr:rowOff>419100</xdr:rowOff>
    </xdr:to>
    <xdr:sp macro="" textlink="">
      <xdr:nvSpPr>
        <xdr:cNvPr id="7" name="正方形/長方形 6"/>
        <xdr:cNvSpPr/>
      </xdr:nvSpPr>
      <xdr:spPr>
        <a:xfrm>
          <a:off x="2990854" y="885824"/>
          <a:ext cx="366711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733429</xdr:colOff>
      <xdr:row>5</xdr:row>
      <xdr:rowOff>80964</xdr:rowOff>
    </xdr:from>
    <xdr:to>
      <xdr:col>3</xdr:col>
      <xdr:colOff>1138241</xdr:colOff>
      <xdr:row>5</xdr:row>
      <xdr:rowOff>457203</xdr:rowOff>
    </xdr:to>
    <xdr:sp macro="" textlink="">
      <xdr:nvSpPr>
        <xdr:cNvPr id="8" name="正方形/長方形 7"/>
        <xdr:cNvSpPr/>
      </xdr:nvSpPr>
      <xdr:spPr>
        <a:xfrm>
          <a:off x="2676529" y="890589"/>
          <a:ext cx="404812" cy="3762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2419355</xdr:colOff>
      <xdr:row>5</xdr:row>
      <xdr:rowOff>52387</xdr:rowOff>
    </xdr:from>
    <xdr:to>
      <xdr:col>3</xdr:col>
      <xdr:colOff>2876554</xdr:colOff>
      <xdr:row>5</xdr:row>
      <xdr:rowOff>457201</xdr:rowOff>
    </xdr:to>
    <xdr:sp macro="" textlink="">
      <xdr:nvSpPr>
        <xdr:cNvPr id="9" name="正方形/長方形 8"/>
        <xdr:cNvSpPr/>
      </xdr:nvSpPr>
      <xdr:spPr>
        <a:xfrm>
          <a:off x="4362455" y="862012"/>
          <a:ext cx="457199" cy="404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3</xdr:col>
      <xdr:colOff>2005012</xdr:colOff>
      <xdr:row>5</xdr:row>
      <xdr:rowOff>1185863</xdr:rowOff>
    </xdr:from>
    <xdr:to>
      <xdr:col>6</xdr:col>
      <xdr:colOff>176211</xdr:colOff>
      <xdr:row>10</xdr:row>
      <xdr:rowOff>76200</xdr:rowOff>
    </xdr:to>
    <xdr:sp macro="" textlink="">
      <xdr:nvSpPr>
        <xdr:cNvPr id="10" name="正方形/長方形 9"/>
        <xdr:cNvSpPr/>
      </xdr:nvSpPr>
      <xdr:spPr>
        <a:xfrm>
          <a:off x="3948112" y="1995488"/>
          <a:ext cx="2967037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桁数１を指定すると、小数点第２位以下が切り上げられて、小数点</a:t>
          </a:r>
          <a:r>
            <a:rPr kumimoji="1" lang="ja-JP" altLang="ja-JP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位</a:t>
          </a:r>
          <a:r>
            <a:rPr kumimoji="1" lang="ja-JP" altLang="en-US" sz="1400">
              <a:solidFill>
                <a:sysClr val="windowText" lastClr="000000"/>
              </a:solidFill>
            </a:rPr>
            <a:t>まで表示される</a:t>
          </a:r>
        </a:p>
      </xdr:txBody>
    </xdr:sp>
    <xdr:clientData/>
  </xdr:twoCellAnchor>
  <xdr:twoCellAnchor>
    <xdr:from>
      <xdr:col>3</xdr:col>
      <xdr:colOff>2033588</xdr:colOff>
      <xdr:row>5</xdr:row>
      <xdr:rowOff>952500</xdr:rowOff>
    </xdr:from>
    <xdr:to>
      <xdr:col>3</xdr:col>
      <xdr:colOff>2352678</xdr:colOff>
      <xdr:row>5</xdr:row>
      <xdr:rowOff>1195389</xdr:rowOff>
    </xdr:to>
    <xdr:cxnSp macro="">
      <xdr:nvCxnSpPr>
        <xdr:cNvPr id="11" name="直線矢印コネクタ 10"/>
        <xdr:cNvCxnSpPr/>
      </xdr:nvCxnSpPr>
      <xdr:spPr>
        <a:xfrm flipH="1" flipV="1">
          <a:off x="3976688" y="1762125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5</xdr:row>
      <xdr:rowOff>595312</xdr:rowOff>
    </xdr:from>
    <xdr:to>
      <xdr:col>3</xdr:col>
      <xdr:colOff>766762</xdr:colOff>
      <xdr:row>5</xdr:row>
      <xdr:rowOff>876300</xdr:rowOff>
    </xdr:to>
    <xdr:sp macro="" textlink="">
      <xdr:nvSpPr>
        <xdr:cNvPr id="2" name="正方形/長方形 1"/>
        <xdr:cNvSpPr/>
      </xdr:nvSpPr>
      <xdr:spPr>
        <a:xfrm>
          <a:off x="2090737" y="1404937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数値</a:t>
          </a:r>
        </a:p>
      </xdr:txBody>
    </xdr:sp>
    <xdr:clientData/>
  </xdr:twoCellAnchor>
  <xdr:twoCellAnchor>
    <xdr:from>
      <xdr:col>3</xdr:col>
      <xdr:colOff>142875</xdr:colOff>
      <xdr:row>5</xdr:row>
      <xdr:rowOff>104776</xdr:rowOff>
    </xdr:from>
    <xdr:to>
      <xdr:col>3</xdr:col>
      <xdr:colOff>762000</xdr:colOff>
      <xdr:row>5</xdr:row>
      <xdr:rowOff>385764</xdr:rowOff>
    </xdr:to>
    <xdr:sp macro="" textlink="">
      <xdr:nvSpPr>
        <xdr:cNvPr id="3" name="正方形/長方形 2"/>
        <xdr:cNvSpPr/>
      </xdr:nvSpPr>
      <xdr:spPr>
        <a:xfrm>
          <a:off x="2085975" y="914401"/>
          <a:ext cx="619125" cy="2809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桁数ｖ</a:t>
          </a:r>
        </a:p>
      </xdr:txBody>
    </xdr:sp>
    <xdr:clientData/>
  </xdr:twoCellAnchor>
  <xdr:twoCellAnchor>
    <xdr:from>
      <xdr:col>3</xdr:col>
      <xdr:colOff>1800226</xdr:colOff>
      <xdr:row>5</xdr:row>
      <xdr:rowOff>66672</xdr:rowOff>
    </xdr:from>
    <xdr:to>
      <xdr:col>3</xdr:col>
      <xdr:colOff>2047876</xdr:colOff>
      <xdr:row>5</xdr:row>
      <xdr:rowOff>371473</xdr:rowOff>
    </xdr:to>
    <xdr:sp macro="" textlink="">
      <xdr:nvSpPr>
        <xdr:cNvPr id="4" name="正方形/長方形 3"/>
        <xdr:cNvSpPr/>
      </xdr:nvSpPr>
      <xdr:spPr>
        <a:xfrm>
          <a:off x="3743326" y="876297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2114552</xdr:colOff>
      <xdr:row>5</xdr:row>
      <xdr:rowOff>57148</xdr:rowOff>
    </xdr:from>
    <xdr:to>
      <xdr:col>3</xdr:col>
      <xdr:colOff>2362201</xdr:colOff>
      <xdr:row>5</xdr:row>
      <xdr:rowOff>452437</xdr:rowOff>
    </xdr:to>
    <xdr:sp macro="" textlink="">
      <xdr:nvSpPr>
        <xdr:cNvPr id="5" name="正方形/長方形 4"/>
        <xdr:cNvSpPr/>
      </xdr:nvSpPr>
      <xdr:spPr>
        <a:xfrm flipH="1">
          <a:off x="4057652" y="866773"/>
          <a:ext cx="247649" cy="3952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1366839</xdr:colOff>
      <xdr:row>5</xdr:row>
      <xdr:rowOff>71438</xdr:rowOff>
    </xdr:from>
    <xdr:to>
      <xdr:col>3</xdr:col>
      <xdr:colOff>1614489</xdr:colOff>
      <xdr:row>5</xdr:row>
      <xdr:rowOff>376239</xdr:rowOff>
    </xdr:to>
    <xdr:sp macro="" textlink="">
      <xdr:nvSpPr>
        <xdr:cNvPr id="6" name="正方形/長方形 5"/>
        <xdr:cNvSpPr/>
      </xdr:nvSpPr>
      <xdr:spPr>
        <a:xfrm>
          <a:off x="3309939" y="881063"/>
          <a:ext cx="247650" cy="3048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０</a:t>
          </a:r>
        </a:p>
      </xdr:txBody>
    </xdr:sp>
    <xdr:clientData/>
  </xdr:twoCellAnchor>
  <xdr:twoCellAnchor>
    <xdr:from>
      <xdr:col>3</xdr:col>
      <xdr:colOff>1047754</xdr:colOff>
      <xdr:row>5</xdr:row>
      <xdr:rowOff>76199</xdr:rowOff>
    </xdr:from>
    <xdr:to>
      <xdr:col>3</xdr:col>
      <xdr:colOff>1414465</xdr:colOff>
      <xdr:row>5</xdr:row>
      <xdr:rowOff>419100</xdr:rowOff>
    </xdr:to>
    <xdr:sp macro="" textlink="">
      <xdr:nvSpPr>
        <xdr:cNvPr id="7" name="正方形/長方形 6"/>
        <xdr:cNvSpPr/>
      </xdr:nvSpPr>
      <xdr:spPr>
        <a:xfrm>
          <a:off x="2990854" y="885824"/>
          <a:ext cx="366711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733429</xdr:colOff>
      <xdr:row>5</xdr:row>
      <xdr:rowOff>80964</xdr:rowOff>
    </xdr:from>
    <xdr:to>
      <xdr:col>3</xdr:col>
      <xdr:colOff>1138241</xdr:colOff>
      <xdr:row>5</xdr:row>
      <xdr:rowOff>457203</xdr:rowOff>
    </xdr:to>
    <xdr:sp macro="" textlink="">
      <xdr:nvSpPr>
        <xdr:cNvPr id="8" name="正方形/長方形 7"/>
        <xdr:cNvSpPr/>
      </xdr:nvSpPr>
      <xdr:spPr>
        <a:xfrm>
          <a:off x="2676529" y="890589"/>
          <a:ext cx="404812" cy="3762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-</a:t>
          </a:r>
          <a:r>
            <a:rPr kumimoji="1" lang="ja-JP" altLang="en-US" sz="14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2419355</xdr:colOff>
      <xdr:row>5</xdr:row>
      <xdr:rowOff>52387</xdr:rowOff>
    </xdr:from>
    <xdr:to>
      <xdr:col>3</xdr:col>
      <xdr:colOff>2876554</xdr:colOff>
      <xdr:row>5</xdr:row>
      <xdr:rowOff>457201</xdr:rowOff>
    </xdr:to>
    <xdr:sp macro="" textlink="">
      <xdr:nvSpPr>
        <xdr:cNvPr id="9" name="正方形/長方形 8"/>
        <xdr:cNvSpPr/>
      </xdr:nvSpPr>
      <xdr:spPr>
        <a:xfrm>
          <a:off x="4362455" y="862012"/>
          <a:ext cx="457199" cy="4048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3</xdr:col>
      <xdr:colOff>2005012</xdr:colOff>
      <xdr:row>5</xdr:row>
      <xdr:rowOff>1185863</xdr:rowOff>
    </xdr:from>
    <xdr:to>
      <xdr:col>6</xdr:col>
      <xdr:colOff>176211</xdr:colOff>
      <xdr:row>10</xdr:row>
      <xdr:rowOff>76200</xdr:rowOff>
    </xdr:to>
    <xdr:sp macro="" textlink="">
      <xdr:nvSpPr>
        <xdr:cNvPr id="10" name="正方形/長方形 9"/>
        <xdr:cNvSpPr/>
      </xdr:nvSpPr>
      <xdr:spPr>
        <a:xfrm>
          <a:off x="3948112" y="1995488"/>
          <a:ext cx="2967037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桁数１を指定すると、小数点第２位以下が切り捨てられて、小数点</a:t>
          </a:r>
          <a:r>
            <a:rPr kumimoji="1" lang="ja-JP" altLang="ja-JP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位</a:t>
          </a:r>
          <a:r>
            <a:rPr kumimoji="1" lang="ja-JP" altLang="en-US" sz="1400">
              <a:solidFill>
                <a:sysClr val="windowText" lastClr="000000"/>
              </a:solidFill>
            </a:rPr>
            <a:t>まで表示される</a:t>
          </a:r>
        </a:p>
      </xdr:txBody>
    </xdr:sp>
    <xdr:clientData/>
  </xdr:twoCellAnchor>
  <xdr:twoCellAnchor>
    <xdr:from>
      <xdr:col>3</xdr:col>
      <xdr:colOff>2033588</xdr:colOff>
      <xdr:row>5</xdr:row>
      <xdr:rowOff>952500</xdr:rowOff>
    </xdr:from>
    <xdr:to>
      <xdr:col>3</xdr:col>
      <xdr:colOff>2352678</xdr:colOff>
      <xdr:row>5</xdr:row>
      <xdr:rowOff>1195389</xdr:rowOff>
    </xdr:to>
    <xdr:cxnSp macro="">
      <xdr:nvCxnSpPr>
        <xdr:cNvPr id="11" name="直線矢印コネクタ 10"/>
        <xdr:cNvCxnSpPr/>
      </xdr:nvCxnSpPr>
      <xdr:spPr>
        <a:xfrm flipH="1" flipV="1">
          <a:off x="3976688" y="1762125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13</xdr:row>
      <xdr:rowOff>28579</xdr:rowOff>
    </xdr:from>
    <xdr:to>
      <xdr:col>8</xdr:col>
      <xdr:colOff>381000</xdr:colOff>
      <xdr:row>14</xdr:row>
      <xdr:rowOff>28579</xdr:rowOff>
    </xdr:to>
    <xdr:grpSp>
      <xdr:nvGrpSpPr>
        <xdr:cNvPr id="14" name="グループ化 13"/>
        <xdr:cNvGrpSpPr/>
      </xdr:nvGrpSpPr>
      <xdr:grpSpPr>
        <a:xfrm>
          <a:off x="3648075" y="2457454"/>
          <a:ext cx="2876550" cy="171450"/>
          <a:chOff x="3448050" y="2328863"/>
          <a:chExt cx="2724150" cy="161925"/>
        </a:xfrm>
      </xdr:grpSpPr>
      <xdr:cxnSp macro="">
        <xdr:nvCxnSpPr>
          <xdr:cNvPr id="6" name="直線コネクタ 5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238125</xdr:colOff>
      <xdr:row>14</xdr:row>
      <xdr:rowOff>23813</xdr:rowOff>
    </xdr:from>
    <xdr:to>
      <xdr:col>8</xdr:col>
      <xdr:colOff>385763</xdr:colOff>
      <xdr:row>14</xdr:row>
      <xdr:rowOff>23813</xdr:rowOff>
    </xdr:to>
    <xdr:cxnSp macro="">
      <xdr:nvCxnSpPr>
        <xdr:cNvPr id="9" name="直線コネクタ 8"/>
        <xdr:cNvCxnSpPr/>
      </xdr:nvCxnSpPr>
      <xdr:spPr>
        <a:xfrm>
          <a:off x="3438525" y="2519363"/>
          <a:ext cx="273843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519113</xdr:colOff>
      <xdr:row>7</xdr:row>
      <xdr:rowOff>4763</xdr:rowOff>
    </xdr:from>
    <xdr:to>
      <xdr:col>11</xdr:col>
      <xdr:colOff>247650</xdr:colOff>
      <xdr:row>11</xdr:row>
      <xdr:rowOff>157163</xdr:rowOff>
    </xdr:to>
    <xdr:sp macro="" textlink="">
      <xdr:nvSpPr>
        <xdr:cNvPr id="10" name="正方形/長方形 9"/>
        <xdr:cNvSpPr/>
      </xdr:nvSpPr>
      <xdr:spPr>
        <a:xfrm>
          <a:off x="5014913" y="1138238"/>
          <a:ext cx="2967037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基準値に２００を指定すると、２００の倍数のうち２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３５０に最も近い、　　　　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３５０より大きい２</a:t>
          </a:r>
          <a:r>
            <a:rPr kumimoji="1" lang="en-US" altLang="ja-JP" sz="1400">
              <a:solidFill>
                <a:sysClr val="windowText" lastClr="000000"/>
              </a:solidFill>
            </a:rPr>
            <a:t>,</a:t>
          </a:r>
          <a:r>
            <a:rPr kumimoji="1" lang="ja-JP" altLang="en-US" sz="1400">
              <a:solidFill>
                <a:sysClr val="windowText" lastClr="000000"/>
              </a:solidFill>
            </a:rPr>
            <a:t>４００を返す</a:t>
          </a:r>
        </a:p>
      </xdr:txBody>
    </xdr:sp>
    <xdr:clientData/>
  </xdr:twoCellAnchor>
  <xdr:twoCellAnchor>
    <xdr:from>
      <xdr:col>6</xdr:col>
      <xdr:colOff>333377</xdr:colOff>
      <xdr:row>9</xdr:row>
      <xdr:rowOff>119062</xdr:rowOff>
    </xdr:from>
    <xdr:to>
      <xdr:col>6</xdr:col>
      <xdr:colOff>576266</xdr:colOff>
      <xdr:row>11</xdr:row>
      <xdr:rowOff>38102</xdr:rowOff>
    </xdr:to>
    <xdr:cxnSp macro="">
      <xdr:nvCxnSpPr>
        <xdr:cNvPr id="11" name="直線矢印コネクタ 10"/>
        <xdr:cNvCxnSpPr/>
      </xdr:nvCxnSpPr>
      <xdr:spPr>
        <a:xfrm rot="16200000" flipH="1" flipV="1">
          <a:off x="4791077" y="1614487"/>
          <a:ext cx="319090" cy="242889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11</xdr:row>
      <xdr:rowOff>219076</xdr:rowOff>
    </xdr:from>
    <xdr:to>
      <xdr:col>4</xdr:col>
      <xdr:colOff>600075</xdr:colOff>
      <xdr:row>13</xdr:row>
      <xdr:rowOff>38101</xdr:rowOff>
    </xdr:to>
    <xdr:sp macro="" textlink="">
      <xdr:nvSpPr>
        <xdr:cNvPr id="13" name="正方形/長方形 12"/>
        <xdr:cNvSpPr/>
      </xdr:nvSpPr>
      <xdr:spPr>
        <a:xfrm>
          <a:off x="3095625" y="2076451"/>
          <a:ext cx="704850" cy="2952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323858</xdr:colOff>
      <xdr:row>13</xdr:row>
      <xdr:rowOff>28579</xdr:rowOff>
    </xdr:from>
    <xdr:to>
      <xdr:col>8</xdr:col>
      <xdr:colOff>457208</xdr:colOff>
      <xdr:row>14</xdr:row>
      <xdr:rowOff>28579</xdr:rowOff>
    </xdr:to>
    <xdr:grpSp>
      <xdr:nvGrpSpPr>
        <xdr:cNvPr id="2" name="グループ化 1"/>
        <xdr:cNvGrpSpPr/>
      </xdr:nvGrpSpPr>
      <xdr:grpSpPr>
        <a:xfrm>
          <a:off x="3848108" y="2628904"/>
          <a:ext cx="346710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314333</xdr:colOff>
      <xdr:row>14</xdr:row>
      <xdr:rowOff>23813</xdr:rowOff>
    </xdr:from>
    <xdr:to>
      <xdr:col>8</xdr:col>
      <xdr:colOff>461971</xdr:colOff>
      <xdr:row>14</xdr:row>
      <xdr:rowOff>23813</xdr:rowOff>
    </xdr:to>
    <xdr:cxnSp macro="">
      <xdr:nvCxnSpPr>
        <xdr:cNvPr id="5" name="直線コネクタ 4"/>
        <xdr:cNvCxnSpPr/>
      </xdr:nvCxnSpPr>
      <xdr:spPr>
        <a:xfrm>
          <a:off x="3629033" y="2690813"/>
          <a:ext cx="297656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11</xdr:row>
      <xdr:rowOff>300038</xdr:rowOff>
    </xdr:from>
    <xdr:to>
      <xdr:col>5</xdr:col>
      <xdr:colOff>66674</xdr:colOff>
      <xdr:row>13</xdr:row>
      <xdr:rowOff>38102</xdr:rowOff>
    </xdr:to>
    <xdr:sp macro="" textlink="">
      <xdr:nvSpPr>
        <xdr:cNvPr id="8" name="正方形/長方形 7"/>
        <xdr:cNvSpPr/>
      </xdr:nvSpPr>
      <xdr:spPr>
        <a:xfrm>
          <a:off x="3209925" y="2157413"/>
          <a:ext cx="938212" cy="3857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323858</xdr:colOff>
      <xdr:row>13</xdr:row>
      <xdr:rowOff>28579</xdr:rowOff>
    </xdr:from>
    <xdr:to>
      <xdr:col>8</xdr:col>
      <xdr:colOff>457208</xdr:colOff>
      <xdr:row>14</xdr:row>
      <xdr:rowOff>28579</xdr:rowOff>
    </xdr:to>
    <xdr:grpSp>
      <xdr:nvGrpSpPr>
        <xdr:cNvPr id="2" name="グループ化 1"/>
        <xdr:cNvGrpSpPr/>
      </xdr:nvGrpSpPr>
      <xdr:grpSpPr>
        <a:xfrm>
          <a:off x="3848108" y="2628904"/>
          <a:ext cx="3810000" cy="171450"/>
          <a:chOff x="3448050" y="2328863"/>
          <a:chExt cx="2724150" cy="161925"/>
        </a:xfrm>
      </xdr:grpSpPr>
      <xdr:cxnSp macro="">
        <xdr:nvCxnSpPr>
          <xdr:cNvPr id="3" name="直線コネクタ 2"/>
          <xdr:cNvCxnSpPr/>
        </xdr:nvCxnSpPr>
        <xdr:spPr>
          <a:xfrm>
            <a:off x="344805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>
            <a:off x="6172200" y="2328863"/>
            <a:ext cx="0" cy="16192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314333</xdr:colOff>
      <xdr:row>14</xdr:row>
      <xdr:rowOff>23813</xdr:rowOff>
    </xdr:from>
    <xdr:to>
      <xdr:col>8</xdr:col>
      <xdr:colOff>461971</xdr:colOff>
      <xdr:row>14</xdr:row>
      <xdr:rowOff>23813</xdr:rowOff>
    </xdr:to>
    <xdr:cxnSp macro="">
      <xdr:nvCxnSpPr>
        <xdr:cNvPr id="5" name="直線コネクタ 4"/>
        <xdr:cNvCxnSpPr/>
      </xdr:nvCxnSpPr>
      <xdr:spPr>
        <a:xfrm>
          <a:off x="3629033" y="2690813"/>
          <a:ext cx="329088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11</xdr:row>
      <xdr:rowOff>300038</xdr:rowOff>
    </xdr:from>
    <xdr:to>
      <xdr:col>5</xdr:col>
      <xdr:colOff>66674</xdr:colOff>
      <xdr:row>13</xdr:row>
      <xdr:rowOff>38102</xdr:rowOff>
    </xdr:to>
    <xdr:sp macro="" textlink="">
      <xdr:nvSpPr>
        <xdr:cNvPr id="6" name="正方形/長方形 5"/>
        <xdr:cNvSpPr/>
      </xdr:nvSpPr>
      <xdr:spPr>
        <a:xfrm>
          <a:off x="3209925" y="2157413"/>
          <a:ext cx="1095374" cy="3857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233361</xdr:colOff>
      <xdr:row>13</xdr:row>
      <xdr:rowOff>28579</xdr:rowOff>
    </xdr:from>
    <xdr:to>
      <xdr:col>4</xdr:col>
      <xdr:colOff>233361</xdr:colOff>
      <xdr:row>14</xdr:row>
      <xdr:rowOff>28579</xdr:rowOff>
    </xdr:to>
    <xdr:cxnSp macro="">
      <xdr:nvCxnSpPr>
        <xdr:cNvPr id="3" name="直線コネクタ 2"/>
        <xdr:cNvCxnSpPr/>
      </xdr:nvCxnSpPr>
      <xdr:spPr>
        <a:xfrm>
          <a:off x="3548061" y="2533654"/>
          <a:ext cx="0" cy="161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581030</xdr:colOff>
      <xdr:row>13</xdr:row>
      <xdr:rowOff>28579</xdr:rowOff>
    </xdr:from>
    <xdr:to>
      <xdr:col>8</xdr:col>
      <xdr:colOff>581030</xdr:colOff>
      <xdr:row>14</xdr:row>
      <xdr:rowOff>28579</xdr:rowOff>
    </xdr:to>
    <xdr:cxnSp macro="">
      <xdr:nvCxnSpPr>
        <xdr:cNvPr id="4" name="直線コネクタ 3"/>
        <xdr:cNvCxnSpPr/>
      </xdr:nvCxnSpPr>
      <xdr:spPr>
        <a:xfrm>
          <a:off x="6724655" y="2533654"/>
          <a:ext cx="0" cy="161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228599</xdr:colOff>
      <xdr:row>14</xdr:row>
      <xdr:rowOff>23813</xdr:rowOff>
    </xdr:from>
    <xdr:to>
      <xdr:col>8</xdr:col>
      <xdr:colOff>585787</xdr:colOff>
      <xdr:row>14</xdr:row>
      <xdr:rowOff>33338</xdr:rowOff>
    </xdr:to>
    <xdr:cxnSp macro="">
      <xdr:nvCxnSpPr>
        <xdr:cNvPr id="5" name="直線コネクタ 4"/>
        <xdr:cNvCxnSpPr/>
      </xdr:nvCxnSpPr>
      <xdr:spPr>
        <a:xfrm>
          <a:off x="3543299" y="2690813"/>
          <a:ext cx="3186113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600072</xdr:colOff>
      <xdr:row>7</xdr:row>
      <xdr:rowOff>19050</xdr:rowOff>
    </xdr:from>
    <xdr:to>
      <xdr:col>10</xdr:col>
      <xdr:colOff>347663</xdr:colOff>
      <xdr:row>11</xdr:row>
      <xdr:rowOff>76206</xdr:rowOff>
    </xdr:to>
    <xdr:sp macro="" textlink="">
      <xdr:nvSpPr>
        <xdr:cNvPr id="6" name="正方形/長方形 5"/>
        <xdr:cNvSpPr/>
      </xdr:nvSpPr>
      <xdr:spPr>
        <a:xfrm>
          <a:off x="5329235" y="1152525"/>
          <a:ext cx="2676528" cy="7810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数値が正の場合、小数点以下を切り捨てて整数にする</a:t>
          </a:r>
        </a:p>
      </xdr:txBody>
    </xdr:sp>
    <xdr:clientData/>
  </xdr:twoCellAnchor>
  <xdr:twoCellAnchor>
    <xdr:from>
      <xdr:col>6</xdr:col>
      <xdr:colOff>509596</xdr:colOff>
      <xdr:row>10</xdr:row>
      <xdr:rowOff>28574</xdr:rowOff>
    </xdr:from>
    <xdr:to>
      <xdr:col>6</xdr:col>
      <xdr:colOff>733425</xdr:colOff>
      <xdr:row>11</xdr:row>
      <xdr:rowOff>61911</xdr:rowOff>
    </xdr:to>
    <xdr:cxnSp macro="">
      <xdr:nvCxnSpPr>
        <xdr:cNvPr id="7" name="直線矢印コネクタ 6"/>
        <xdr:cNvCxnSpPr/>
      </xdr:nvCxnSpPr>
      <xdr:spPr>
        <a:xfrm flipH="1">
          <a:off x="5238759" y="1647824"/>
          <a:ext cx="223829" cy="27146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11</xdr:row>
      <xdr:rowOff>280986</xdr:rowOff>
    </xdr:from>
    <xdr:to>
      <xdr:col>9</xdr:col>
      <xdr:colOff>109537</xdr:colOff>
      <xdr:row>13</xdr:row>
      <xdr:rowOff>47625</xdr:rowOff>
    </xdr:to>
    <xdr:sp macro="" textlink="">
      <xdr:nvSpPr>
        <xdr:cNvPr id="8" name="正方形/長方形 7"/>
        <xdr:cNvSpPr/>
      </xdr:nvSpPr>
      <xdr:spPr>
        <a:xfrm>
          <a:off x="6410325" y="2138361"/>
          <a:ext cx="609600" cy="41433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13</xdr:row>
      <xdr:rowOff>23815</xdr:rowOff>
    </xdr:from>
    <xdr:to>
      <xdr:col>4</xdr:col>
      <xdr:colOff>295274</xdr:colOff>
      <xdr:row>14</xdr:row>
      <xdr:rowOff>23815</xdr:rowOff>
    </xdr:to>
    <xdr:cxnSp macro="">
      <xdr:nvCxnSpPr>
        <xdr:cNvPr id="2" name="直線コネクタ 1"/>
        <xdr:cNvCxnSpPr/>
      </xdr:nvCxnSpPr>
      <xdr:spPr>
        <a:xfrm>
          <a:off x="3609974" y="2528890"/>
          <a:ext cx="0" cy="161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13</xdr:row>
      <xdr:rowOff>52394</xdr:rowOff>
    </xdr:from>
    <xdr:to>
      <xdr:col>8</xdr:col>
      <xdr:colOff>533400</xdr:colOff>
      <xdr:row>14</xdr:row>
      <xdr:rowOff>52394</xdr:rowOff>
    </xdr:to>
    <xdr:cxnSp macro="">
      <xdr:nvCxnSpPr>
        <xdr:cNvPr id="3" name="直線コネクタ 2"/>
        <xdr:cNvCxnSpPr/>
      </xdr:nvCxnSpPr>
      <xdr:spPr>
        <a:xfrm>
          <a:off x="6677025" y="2557469"/>
          <a:ext cx="0" cy="161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14</xdr:row>
      <xdr:rowOff>14288</xdr:rowOff>
    </xdr:from>
    <xdr:to>
      <xdr:col>8</xdr:col>
      <xdr:colOff>538163</xdr:colOff>
      <xdr:row>14</xdr:row>
      <xdr:rowOff>47626</xdr:rowOff>
    </xdr:to>
    <xdr:cxnSp macro="">
      <xdr:nvCxnSpPr>
        <xdr:cNvPr id="4" name="直線コネクタ 3"/>
        <xdr:cNvCxnSpPr/>
      </xdr:nvCxnSpPr>
      <xdr:spPr>
        <a:xfrm>
          <a:off x="3609975" y="2681288"/>
          <a:ext cx="3071813" cy="3333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542922</xdr:colOff>
      <xdr:row>6</xdr:row>
      <xdr:rowOff>109536</xdr:rowOff>
    </xdr:from>
    <xdr:to>
      <xdr:col>10</xdr:col>
      <xdr:colOff>542924</xdr:colOff>
      <xdr:row>11</xdr:row>
      <xdr:rowOff>14293</xdr:rowOff>
    </xdr:to>
    <xdr:sp macro="" textlink="">
      <xdr:nvSpPr>
        <xdr:cNvPr id="5" name="正方形/長方形 4"/>
        <xdr:cNvSpPr/>
      </xdr:nvSpPr>
      <xdr:spPr>
        <a:xfrm>
          <a:off x="5272085" y="1081086"/>
          <a:ext cx="3081339" cy="7905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数値が負の場合、</a:t>
          </a:r>
          <a:r>
            <a:rPr kumimoji="1" lang="en-US" altLang="ja-JP" sz="1400">
              <a:solidFill>
                <a:sysClr val="windowText" lastClr="000000"/>
              </a:solidFill>
              <a:latin typeface="+mj-ea"/>
              <a:ea typeface="+mj-ea"/>
            </a:rPr>
            <a:t>-31.82</a:t>
          </a:r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をより小さい数値に丸める</a:t>
          </a:r>
          <a:endParaRPr kumimoji="1" lang="en-US" altLang="ja-JP" sz="14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219070</xdr:colOff>
      <xdr:row>11</xdr:row>
      <xdr:rowOff>280986</xdr:rowOff>
    </xdr:from>
    <xdr:to>
      <xdr:col>9</xdr:col>
      <xdr:colOff>61907</xdr:colOff>
      <xdr:row>13</xdr:row>
      <xdr:rowOff>47625</xdr:rowOff>
    </xdr:to>
    <xdr:sp macro="" textlink="">
      <xdr:nvSpPr>
        <xdr:cNvPr id="7" name="正方形/長方形 6"/>
        <xdr:cNvSpPr/>
      </xdr:nvSpPr>
      <xdr:spPr>
        <a:xfrm>
          <a:off x="6362695" y="2138361"/>
          <a:ext cx="609600" cy="41433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452437</xdr:colOff>
      <xdr:row>9</xdr:row>
      <xdr:rowOff>142875</xdr:rowOff>
    </xdr:from>
    <xdr:to>
      <xdr:col>6</xdr:col>
      <xdr:colOff>676266</xdr:colOff>
      <xdr:row>11</xdr:row>
      <xdr:rowOff>14287</xdr:rowOff>
    </xdr:to>
    <xdr:cxnSp macro="">
      <xdr:nvCxnSpPr>
        <xdr:cNvPr id="12" name="直線矢印コネクタ 11"/>
        <xdr:cNvCxnSpPr/>
      </xdr:nvCxnSpPr>
      <xdr:spPr>
        <a:xfrm flipH="1">
          <a:off x="5181600" y="1600200"/>
          <a:ext cx="223829" cy="271462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xcel.onushi.com/function/floor.htm" TargetMode="External"/><Relationship Id="rId2" Type="http://schemas.openxmlformats.org/officeDocument/2006/relationships/hyperlink" Target="https://kokodane.com/kan51.htm" TargetMode="External"/><Relationship Id="rId1" Type="http://schemas.openxmlformats.org/officeDocument/2006/relationships/hyperlink" Target="https://support.office.com/ja-jp/article/floor-%E9%96%A2%E6%95%B0-14bb497c-24f2-4e04-b327-b0b4de5a8886" TargetMode="External"/><Relationship Id="rId6" Type="http://schemas.openxmlformats.org/officeDocument/2006/relationships/hyperlink" Target="http://www.excel-list.com/floor.html" TargetMode="External"/><Relationship Id="rId5" Type="http://schemas.openxmlformats.org/officeDocument/2006/relationships/hyperlink" Target="http://www.nec-nexs.com/bizsupli/useful/excel/22.html" TargetMode="External"/><Relationship Id="rId4" Type="http://schemas.openxmlformats.org/officeDocument/2006/relationships/hyperlink" Target="http://office-qa.com/Excel/ex19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exinfo.biz/func/func_int.shtml" TargetMode="External"/><Relationship Id="rId7" Type="http://schemas.openxmlformats.org/officeDocument/2006/relationships/hyperlink" Target="http://excel.onushi.com/function/int.htm" TargetMode="External"/><Relationship Id="rId2" Type="http://schemas.openxmlformats.org/officeDocument/2006/relationships/hyperlink" Target="https://support.office.com/ja-jp/article/int-%E9%96%A2%E6%95%B0-a6c4af9e-356d-4369-ab6a-cb1fd9d343ef" TargetMode="External"/><Relationship Id="rId1" Type="http://schemas.openxmlformats.org/officeDocument/2006/relationships/hyperlink" Target="https://kokodane.com/kansu_math_35.htm" TargetMode="External"/><Relationship Id="rId6" Type="http://schemas.openxmlformats.org/officeDocument/2006/relationships/hyperlink" Target="https://www.relief.jp/docs/excel-function-rounddown-int.html" TargetMode="External"/><Relationship Id="rId5" Type="http://schemas.openxmlformats.org/officeDocument/2006/relationships/hyperlink" Target="https://azby.fmworld.net/usage/excel-function/017/" TargetMode="External"/><Relationship Id="rId4" Type="http://schemas.openxmlformats.org/officeDocument/2006/relationships/hyperlink" Target="http://www.excel-list.com/int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4" sqref="B24"/>
    </sheetView>
  </sheetViews>
  <sheetFormatPr defaultRowHeight="13.5"/>
  <cols>
    <col min="1" max="1" width="25.375" style="4" bestFit="1" customWidth="1"/>
    <col min="2" max="2" width="35.375" style="4" bestFit="1" customWidth="1"/>
    <col min="3" max="3" width="25.375" style="4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 ht="14.25">
      <c r="A2" s="2" t="s">
        <v>6</v>
      </c>
      <c r="B2" s="3" t="s">
        <v>3</v>
      </c>
      <c r="C2" s="2" t="s">
        <v>3</v>
      </c>
    </row>
    <row r="3" spans="1:3">
      <c r="A3" s="2" t="s">
        <v>4</v>
      </c>
      <c r="B3" s="2" t="s">
        <v>4</v>
      </c>
      <c r="C3" s="2" t="s">
        <v>4</v>
      </c>
    </row>
    <row r="4" spans="1:3">
      <c r="A4" s="2" t="s">
        <v>5</v>
      </c>
      <c r="B4" s="2" t="s">
        <v>5</v>
      </c>
      <c r="C4" s="2" t="s">
        <v>5</v>
      </c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316.12799999999999</v>
      </c>
      <c r="B2" s="7">
        <f>ROUNDUP(A2,1)</f>
        <v>316.20000000000005</v>
      </c>
    </row>
    <row r="3" spans="1:2">
      <c r="A3" s="8" t="s">
        <v>8</v>
      </c>
    </row>
    <row r="4" spans="1:2">
      <c r="A4" s="9" t="s">
        <v>14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316.12799999999999</v>
      </c>
      <c r="B2" s="7">
        <f>ROUNDUP(A2,0)</f>
        <v>317</v>
      </c>
    </row>
    <row r="3" spans="1:2">
      <c r="A3" s="8" t="s">
        <v>8</v>
      </c>
    </row>
    <row r="4" spans="1:2">
      <c r="A4" s="9" t="s">
        <v>15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316.12799999999999</v>
      </c>
      <c r="B2" s="7">
        <f>ROUNDUP(A2,-1)</f>
        <v>320</v>
      </c>
    </row>
    <row r="3" spans="1:2">
      <c r="A3" s="8" t="s">
        <v>8</v>
      </c>
    </row>
    <row r="4" spans="1:2">
      <c r="A4" s="9" t="s">
        <v>16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showGridLines="0" workbookViewId="0">
      <selection activeCell="D12" sqref="D12"/>
    </sheetView>
  </sheetViews>
  <sheetFormatPr defaultRowHeight="13.5"/>
  <cols>
    <col min="4" max="4" width="49" customWidth="1"/>
  </cols>
  <sheetData>
    <row r="6" spans="4:4" ht="105.4" customHeight="1">
      <c r="D6" s="11">
        <v>123.456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4" sqref="A4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215.18299999999999</v>
      </c>
      <c r="B2" s="7">
        <f>ROUNDDOWN(A2,1)</f>
        <v>215.1</v>
      </c>
    </row>
    <row r="3" spans="1:2">
      <c r="A3" s="8" t="s">
        <v>8</v>
      </c>
    </row>
    <row r="4" spans="1:2">
      <c r="A4" s="9" t="s">
        <v>17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8" sqref="A28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215.18299999999999</v>
      </c>
      <c r="B2" s="7">
        <f>ROUNDDOWN(A2,0)</f>
        <v>215</v>
      </c>
    </row>
    <row r="3" spans="1:2">
      <c r="A3" s="8" t="s">
        <v>8</v>
      </c>
    </row>
    <row r="4" spans="1:2">
      <c r="A4" s="9" t="s">
        <v>18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215.18299999999999</v>
      </c>
      <c r="B2" s="7">
        <f>ROUNDDOWN(A2,-1)</f>
        <v>210</v>
      </c>
    </row>
    <row r="3" spans="1:2">
      <c r="A3" s="8" t="s">
        <v>8</v>
      </c>
    </row>
    <row r="4" spans="1:2">
      <c r="A4" s="9" t="s">
        <v>16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showGridLines="0" workbookViewId="0">
      <selection activeCell="L16" sqref="L16"/>
    </sheetView>
  </sheetViews>
  <sheetFormatPr defaultRowHeight="13.5"/>
  <cols>
    <col min="4" max="4" width="17.625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18.75">
      <c r="C12" s="25" t="s">
        <v>7</v>
      </c>
      <c r="D12" s="20"/>
      <c r="E12" s="22"/>
      <c r="F12" s="22"/>
      <c r="G12" s="23">
        <v>2350</v>
      </c>
      <c r="H12" s="23"/>
      <c r="I12" s="22"/>
    </row>
    <row r="13" spans="3:9" ht="18.75">
      <c r="C13" s="25" t="s">
        <v>19</v>
      </c>
      <c r="D13" s="20"/>
      <c r="E13" s="26">
        <v>2400</v>
      </c>
      <c r="F13" s="24"/>
      <c r="G13" s="22"/>
      <c r="H13" s="22"/>
      <c r="I13" s="27">
        <v>2200</v>
      </c>
    </row>
    <row r="14" spans="3:9">
      <c r="E14" s="20"/>
      <c r="F14" s="20"/>
    </row>
    <row r="21" spans="5:5">
      <c r="E21" t="s">
        <v>20</v>
      </c>
    </row>
  </sheetData>
  <phoneticPr fontId="4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workbookViewId="0">
      <selection activeCell="K17" sqref="K17"/>
    </sheetView>
  </sheetViews>
  <sheetFormatPr defaultRowHeight="13.5"/>
  <cols>
    <col min="3" max="3" width="10.75" bestFit="1" customWidth="1"/>
    <col min="4" max="4" width="34.125" bestFit="1" customWidth="1"/>
  </cols>
  <sheetData>
    <row r="1" spans="1:4">
      <c r="A1" s="19">
        <v>2350</v>
      </c>
    </row>
    <row r="4" spans="1:4" ht="25.5">
      <c r="B4" s="28" t="s">
        <v>7</v>
      </c>
      <c r="D4" s="32">
        <v>2350</v>
      </c>
    </row>
    <row r="5" spans="1:4" ht="25.5">
      <c r="B5" s="28" t="s">
        <v>23</v>
      </c>
      <c r="C5" s="31"/>
      <c r="D5" s="16">
        <v>200</v>
      </c>
    </row>
    <row r="6" spans="1:4" ht="25.5">
      <c r="B6" s="28"/>
      <c r="C6" s="31"/>
      <c r="D6" s="16"/>
    </row>
    <row r="7" spans="1:4" ht="25.5">
      <c r="B7" s="28" t="s">
        <v>21</v>
      </c>
      <c r="D7" s="33" t="s">
        <v>22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35">
        <v>21538</v>
      </c>
      <c r="B2" s="36">
        <f>CEILING(A2,500)</f>
        <v>22000</v>
      </c>
      <c r="E2" s="20"/>
    </row>
    <row r="3" spans="1:5">
      <c r="A3" s="8"/>
      <c r="B3" s="8" t="s">
        <v>24</v>
      </c>
    </row>
    <row r="4" spans="1:5">
      <c r="A4" s="9"/>
      <c r="B4" s="37" t="s">
        <v>25</v>
      </c>
    </row>
    <row r="6" spans="1:5" ht="14.25">
      <c r="A6" s="10"/>
    </row>
    <row r="18" spans="8:9">
      <c r="H18" s="19">
        <f>500*44</f>
        <v>22000</v>
      </c>
      <c r="I18" s="19">
        <f>500*43</f>
        <v>21500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tabSelected="1" workbookViewId="0">
      <selection activeCell="B18" sqref="B18"/>
    </sheetView>
  </sheetViews>
  <sheetFormatPr defaultRowHeight="13.5"/>
  <sheetData>
    <row r="2" spans="1:1">
      <c r="A2" t="s">
        <v>70</v>
      </c>
    </row>
    <row r="4" spans="1:1">
      <c r="A4" s="49" t="s">
        <v>71</v>
      </c>
    </row>
    <row r="6" spans="1:1">
      <c r="A6" s="49" t="s">
        <v>77</v>
      </c>
    </row>
    <row r="8" spans="1:1">
      <c r="A8" s="49" t="s">
        <v>78</v>
      </c>
    </row>
    <row r="10" spans="1:1">
      <c r="A10" s="49" t="s">
        <v>79</v>
      </c>
    </row>
    <row r="12" spans="1:1">
      <c r="A12" s="49" t="s">
        <v>81</v>
      </c>
    </row>
    <row r="14" spans="1:1">
      <c r="A14" s="49" t="s">
        <v>80</v>
      </c>
    </row>
  </sheetData>
  <phoneticPr fontId="4"/>
  <hyperlinks>
    <hyperlink ref="A4" r:id="rId1"/>
    <hyperlink ref="A6" r:id="rId2"/>
    <hyperlink ref="A8" r:id="rId3"/>
    <hyperlink ref="A10" r:id="rId4"/>
    <hyperlink ref="A14" r:id="rId5"/>
    <hyperlink ref="A12" r:id="rId6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7"/>
  <sheetViews>
    <sheetView showGridLines="0" workbookViewId="0">
      <selection activeCell="F2" sqref="F2"/>
    </sheetView>
  </sheetViews>
  <sheetFormatPr defaultRowHeight="13.5"/>
  <cols>
    <col min="4" max="4" width="19.25" customWidth="1"/>
    <col min="5" max="5" width="12.875" bestFit="1" customWidth="1"/>
    <col min="7" max="7" width="12.875" bestFit="1" customWidth="1"/>
    <col min="9" max="9" width="12.875" bestFit="1" customWidth="1"/>
  </cols>
  <sheetData>
    <row r="1" spans="3:9">
      <c r="C1" s="19">
        <v>2350</v>
      </c>
      <c r="D1">
        <f>CEILING(C1,200)</f>
        <v>2400</v>
      </c>
      <c r="F1" s="19">
        <f>500*44</f>
        <v>22000</v>
      </c>
      <c r="G1" s="19">
        <f>500*43</f>
        <v>21500</v>
      </c>
    </row>
    <row r="11" spans="3:9" ht="18.75">
      <c r="E11" s="21"/>
      <c r="F11" s="21"/>
      <c r="G11" s="21"/>
      <c r="H11" s="21"/>
      <c r="I11" s="21"/>
    </row>
    <row r="12" spans="3:9" ht="25.5">
      <c r="C12" s="28" t="s">
        <v>7</v>
      </c>
      <c r="D12" s="20"/>
      <c r="E12" s="22"/>
      <c r="F12" s="22"/>
      <c r="G12" s="31">
        <v>21538</v>
      </c>
      <c r="H12" s="23"/>
      <c r="I12" s="22"/>
    </row>
    <row r="13" spans="3:9" ht="25.5">
      <c r="C13" s="28" t="s">
        <v>26</v>
      </c>
      <c r="D13" s="20"/>
      <c r="E13" s="29">
        <v>22000</v>
      </c>
      <c r="F13" s="24"/>
      <c r="G13" s="22"/>
      <c r="H13" s="22"/>
      <c r="I13" s="30">
        <v>21500</v>
      </c>
    </row>
    <row r="14" spans="3:9">
      <c r="E14" s="20"/>
      <c r="F14" s="20"/>
    </row>
    <row r="17" spans="4:4" ht="17.25">
      <c r="D17" s="25" t="s">
        <v>28</v>
      </c>
    </row>
  </sheetData>
  <phoneticPr fontId="4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4" sqref="B4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35">
        <v>-21538</v>
      </c>
      <c r="B2" s="36">
        <f>CEILING(A2,500)</f>
        <v>-21500</v>
      </c>
      <c r="E2" s="20"/>
    </row>
    <row r="3" spans="1:5">
      <c r="A3" s="8"/>
      <c r="B3" s="8" t="s">
        <v>24</v>
      </c>
    </row>
    <row r="4" spans="1:5">
      <c r="A4" s="9"/>
      <c r="B4" s="9" t="s">
        <v>27</v>
      </c>
    </row>
    <row r="6" spans="1:5" ht="14.25">
      <c r="A6" s="10"/>
    </row>
  </sheetData>
  <phoneticPr fontId="4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7"/>
  <sheetViews>
    <sheetView showGridLines="0" topLeftCell="A7" workbookViewId="0">
      <selection activeCell="D31" sqref="D31"/>
    </sheetView>
  </sheetViews>
  <sheetFormatPr defaultRowHeight="13.5"/>
  <cols>
    <col min="4" max="4" width="19.25" customWidth="1"/>
    <col min="5" max="5" width="15.125" bestFit="1" customWidth="1"/>
    <col min="7" max="7" width="15.125" bestFit="1" customWidth="1"/>
    <col min="9" max="9" width="15.125" bestFit="1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25.5">
      <c r="C12" s="28" t="s">
        <v>7</v>
      </c>
      <c r="D12" s="20"/>
      <c r="E12" s="22"/>
      <c r="F12" s="22"/>
      <c r="G12" s="31">
        <v>-21538</v>
      </c>
      <c r="H12" s="23"/>
      <c r="I12" s="22"/>
    </row>
    <row r="13" spans="3:9" ht="25.5">
      <c r="C13" s="28" t="s">
        <v>26</v>
      </c>
      <c r="D13" s="20"/>
      <c r="E13" s="29">
        <v>-21500</v>
      </c>
      <c r="F13" s="24"/>
      <c r="G13" s="22"/>
      <c r="H13" s="22"/>
      <c r="I13" s="30">
        <v>-22000</v>
      </c>
    </row>
    <row r="14" spans="3:9">
      <c r="E14" s="20"/>
      <c r="F14" s="20"/>
    </row>
    <row r="17" spans="4:4" ht="17.25">
      <c r="D17" s="25" t="s">
        <v>29</v>
      </c>
    </row>
  </sheetData>
  <phoneticPr fontId="4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8" sqref="D7:D8"/>
    </sheetView>
  </sheetViews>
  <sheetFormatPr defaultRowHeight="13.5"/>
  <cols>
    <col min="1" max="1" width="10.625" style="8" customWidth="1"/>
    <col min="2" max="6" width="10.625" customWidth="1"/>
  </cols>
  <sheetData>
    <row r="1" spans="1:9" s="8" customFormat="1">
      <c r="A1" s="38" t="s">
        <v>30</v>
      </c>
      <c r="B1" s="38" t="s">
        <v>31</v>
      </c>
      <c r="C1" s="38" t="s">
        <v>32</v>
      </c>
      <c r="D1" s="38" t="s">
        <v>33</v>
      </c>
      <c r="E1" s="38" t="s">
        <v>34</v>
      </c>
      <c r="F1" s="38" t="s">
        <v>34</v>
      </c>
    </row>
    <row r="2" spans="1:9">
      <c r="A2" s="39" t="s">
        <v>35</v>
      </c>
      <c r="B2" s="40">
        <v>43235</v>
      </c>
      <c r="C2" s="41">
        <v>13580</v>
      </c>
      <c r="D2" s="42">
        <f>C2*0.08</f>
        <v>1086.4000000000001</v>
      </c>
      <c r="E2" s="43">
        <f>SUM(C2:D2)</f>
        <v>14666.4</v>
      </c>
      <c r="F2" s="44">
        <f>INT(E2)</f>
        <v>14666</v>
      </c>
      <c r="I2" s="49" t="s">
        <v>50</v>
      </c>
    </row>
    <row r="3" spans="1:9">
      <c r="A3" s="39" t="s">
        <v>36</v>
      </c>
      <c r="B3" s="40">
        <v>43272</v>
      </c>
      <c r="C3" s="41">
        <v>12860</v>
      </c>
      <c r="D3" s="42">
        <f t="shared" ref="D3:D7" si="0">C3*0.08</f>
        <v>1028.8</v>
      </c>
      <c r="E3" s="43">
        <f t="shared" ref="E3:E7" si="1">SUM(C3:D3)</f>
        <v>13888.8</v>
      </c>
      <c r="F3" s="44">
        <f t="shared" ref="F3:F7" si="2">INT(E3)</f>
        <v>13888</v>
      </c>
    </row>
    <row r="4" spans="1:9">
      <c r="A4" s="39" t="s">
        <v>37</v>
      </c>
      <c r="B4" s="40">
        <v>43433</v>
      </c>
      <c r="C4" s="41">
        <v>15610</v>
      </c>
      <c r="D4" s="42">
        <f t="shared" si="0"/>
        <v>1248.8</v>
      </c>
      <c r="E4" s="43">
        <f t="shared" si="1"/>
        <v>16858.8</v>
      </c>
      <c r="F4" s="44">
        <f t="shared" si="2"/>
        <v>16858</v>
      </c>
      <c r="I4" s="49" t="s">
        <v>51</v>
      </c>
    </row>
    <row r="5" spans="1:9">
      <c r="A5" s="39" t="s">
        <v>38</v>
      </c>
      <c r="B5" s="40">
        <v>43167</v>
      </c>
      <c r="C5" s="41">
        <v>11280</v>
      </c>
      <c r="D5" s="42">
        <f t="shared" si="0"/>
        <v>902.4</v>
      </c>
      <c r="E5" s="43">
        <f t="shared" si="1"/>
        <v>12182.4</v>
      </c>
      <c r="F5" s="44">
        <f t="shared" si="2"/>
        <v>12182</v>
      </c>
    </row>
    <row r="6" spans="1:9">
      <c r="A6" s="39" t="s">
        <v>39</v>
      </c>
      <c r="B6" s="40">
        <v>43348</v>
      </c>
      <c r="C6" s="41">
        <v>18620</v>
      </c>
      <c r="D6" s="42">
        <f t="shared" si="0"/>
        <v>1489.6000000000001</v>
      </c>
      <c r="E6" s="43">
        <f t="shared" si="1"/>
        <v>20109.599999999999</v>
      </c>
      <c r="F6" s="44">
        <f t="shared" si="2"/>
        <v>20109</v>
      </c>
      <c r="I6" s="49" t="s">
        <v>52</v>
      </c>
    </row>
    <row r="7" spans="1:9">
      <c r="A7" s="39" t="s">
        <v>40</v>
      </c>
      <c r="B7" s="40">
        <v>43254</v>
      </c>
      <c r="C7" s="41">
        <v>15780</v>
      </c>
      <c r="D7" s="42">
        <f t="shared" si="0"/>
        <v>1262.4000000000001</v>
      </c>
      <c r="E7" s="43">
        <f t="shared" si="1"/>
        <v>17042.400000000001</v>
      </c>
      <c r="F7" s="44">
        <f t="shared" si="2"/>
        <v>17042</v>
      </c>
    </row>
    <row r="8" spans="1:9">
      <c r="I8" s="49" t="s">
        <v>53</v>
      </c>
    </row>
    <row r="10" spans="1:9">
      <c r="I10" s="49" t="s">
        <v>54</v>
      </c>
    </row>
    <row r="12" spans="1:9">
      <c r="I12" s="49" t="s">
        <v>56</v>
      </c>
    </row>
    <row r="14" spans="1:9">
      <c r="I14" s="49" t="s">
        <v>55</v>
      </c>
    </row>
  </sheetData>
  <phoneticPr fontId="4"/>
  <hyperlinks>
    <hyperlink ref="I2" r:id="rId1"/>
    <hyperlink ref="I4" r:id="rId2"/>
    <hyperlink ref="I6" r:id="rId3"/>
    <hyperlink ref="I8" r:id="rId4"/>
    <hyperlink ref="I10" r:id="rId5"/>
    <hyperlink ref="I14" r:id="rId6"/>
    <hyperlink ref="I12" r:id="rId7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3" sqref="F3"/>
    </sheetView>
  </sheetViews>
  <sheetFormatPr defaultRowHeight="13.5"/>
  <cols>
    <col min="1" max="1" width="10.625" style="8" customWidth="1"/>
    <col min="2" max="6" width="10.625" customWidth="1"/>
  </cols>
  <sheetData>
    <row r="1" spans="1:6" s="8" customFormat="1">
      <c r="A1" s="45" t="s">
        <v>41</v>
      </c>
      <c r="B1" s="45" t="s">
        <v>42</v>
      </c>
      <c r="C1" s="45" t="s">
        <v>43</v>
      </c>
      <c r="D1" s="45" t="s">
        <v>33</v>
      </c>
      <c r="E1" s="45" t="s">
        <v>34</v>
      </c>
      <c r="F1" s="45" t="s">
        <v>34</v>
      </c>
    </row>
    <row r="2" spans="1:6">
      <c r="A2" s="39" t="s">
        <v>44</v>
      </c>
      <c r="B2" s="40">
        <v>43136</v>
      </c>
      <c r="C2" s="41">
        <v>-25073</v>
      </c>
      <c r="D2" s="46">
        <v>2005.8400000000001</v>
      </c>
      <c r="E2" s="46">
        <v>-27078.84</v>
      </c>
      <c r="F2" s="41">
        <f>INT(E2)</f>
        <v>-27079</v>
      </c>
    </row>
    <row r="3" spans="1:6">
      <c r="A3" s="39" t="s">
        <v>45</v>
      </c>
      <c r="B3" s="40">
        <v>43169</v>
      </c>
      <c r="C3" s="41">
        <v>-57352</v>
      </c>
      <c r="D3" s="46">
        <v>4588.16</v>
      </c>
      <c r="E3" s="46">
        <v>-61940.160000000003</v>
      </c>
      <c r="F3" s="41">
        <f t="shared" ref="F3:F7" si="0">INT(E3)</f>
        <v>-61941</v>
      </c>
    </row>
    <row r="4" spans="1:6">
      <c r="A4" s="39" t="s">
        <v>46</v>
      </c>
      <c r="B4" s="40">
        <v>43171</v>
      </c>
      <c r="C4" s="41">
        <v>-123847</v>
      </c>
      <c r="D4" s="46">
        <v>9907.76</v>
      </c>
      <c r="E4" s="46">
        <v>-133754.76</v>
      </c>
      <c r="F4" s="41">
        <f t="shared" si="0"/>
        <v>-133755</v>
      </c>
    </row>
    <row r="5" spans="1:6">
      <c r="A5" s="39" t="s">
        <v>47</v>
      </c>
      <c r="B5" s="40">
        <v>43189</v>
      </c>
      <c r="C5" s="41">
        <v>-100356</v>
      </c>
      <c r="D5" s="46">
        <v>8028.4800000000005</v>
      </c>
      <c r="E5" s="46">
        <v>-108384.48</v>
      </c>
      <c r="F5" s="41">
        <f t="shared" si="0"/>
        <v>-108385</v>
      </c>
    </row>
    <row r="6" spans="1:6">
      <c r="A6" s="39" t="s">
        <v>48</v>
      </c>
      <c r="B6" s="40">
        <v>43236</v>
      </c>
      <c r="C6" s="41">
        <v>-89383</v>
      </c>
      <c r="D6" s="46">
        <v>7150.64</v>
      </c>
      <c r="E6" s="46">
        <v>-96533.64</v>
      </c>
      <c r="F6" s="41">
        <f t="shared" si="0"/>
        <v>-96534</v>
      </c>
    </row>
    <row r="7" spans="1:6">
      <c r="A7" s="39" t="s">
        <v>49</v>
      </c>
      <c r="B7" s="40">
        <v>43277</v>
      </c>
      <c r="C7" s="41">
        <v>-15711</v>
      </c>
      <c r="D7" s="46">
        <v>1256.8800000000001</v>
      </c>
      <c r="E7" s="46">
        <v>-16967.88</v>
      </c>
      <c r="F7" s="41">
        <f t="shared" si="0"/>
        <v>-16968</v>
      </c>
    </row>
    <row r="9" spans="1:6">
      <c r="E9" s="47"/>
      <c r="F9" s="48"/>
    </row>
  </sheetData>
  <phoneticPr fontId="4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showGridLines="0" workbookViewId="0">
      <selection activeCell="M19" sqref="M19"/>
    </sheetView>
  </sheetViews>
  <sheetFormatPr defaultRowHeight="13.5"/>
  <cols>
    <col min="4" max="4" width="19.25" customWidth="1"/>
    <col min="5" max="5" width="10.75" bestFit="1" customWidth="1"/>
    <col min="7" max="7" width="12.125" bestFit="1" customWidth="1"/>
    <col min="9" max="9" width="10.75" bestFit="1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25.5">
      <c r="D12" s="53" t="s">
        <v>7</v>
      </c>
      <c r="E12" s="22"/>
      <c r="F12" s="22"/>
      <c r="G12" s="52">
        <v>31.82</v>
      </c>
      <c r="H12" s="23"/>
      <c r="I12" s="22"/>
    </row>
    <row r="13" spans="3:9" ht="25.5">
      <c r="C13" s="28"/>
      <c r="D13" s="20"/>
      <c r="E13" s="29">
        <v>32</v>
      </c>
      <c r="F13" s="24"/>
      <c r="G13" s="22"/>
      <c r="H13" s="22"/>
      <c r="I13" s="30">
        <v>31</v>
      </c>
    </row>
    <row r="14" spans="3:9">
      <c r="E14" s="20"/>
      <c r="F14" s="20"/>
    </row>
    <row r="21" spans="5:5">
      <c r="E21" t="s">
        <v>20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showGridLines="0" workbookViewId="0">
      <selection activeCell="M20" sqref="M20"/>
    </sheetView>
  </sheetViews>
  <sheetFormatPr defaultRowHeight="13.5"/>
  <cols>
    <col min="4" max="4" width="19.25" customWidth="1"/>
    <col min="5" max="5" width="10.75" bestFit="1" customWidth="1"/>
    <col min="7" max="7" width="14.25" bestFit="1" customWidth="1"/>
    <col min="9" max="9" width="10.75" bestFit="1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25.5">
      <c r="D12" s="53" t="s">
        <v>7</v>
      </c>
      <c r="E12" s="22"/>
      <c r="F12" s="22"/>
      <c r="G12" s="52">
        <v>-31.82</v>
      </c>
      <c r="H12" s="23"/>
      <c r="I12" s="22"/>
    </row>
    <row r="13" spans="3:9" ht="25.5">
      <c r="C13" s="28"/>
      <c r="D13" s="20"/>
      <c r="E13" s="29">
        <v>-31</v>
      </c>
      <c r="F13" s="24"/>
      <c r="G13" s="22"/>
      <c r="H13" s="22"/>
      <c r="I13" s="30">
        <v>-32</v>
      </c>
    </row>
    <row r="14" spans="3:9">
      <c r="E14" s="20"/>
      <c r="F14" s="20"/>
    </row>
    <row r="21" spans="5:5">
      <c r="E21" t="s">
        <v>20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11" sqref="E11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51">
        <v>25.82</v>
      </c>
      <c r="B2" s="36">
        <f>INT(A2)</f>
        <v>25</v>
      </c>
      <c r="E2" s="20"/>
    </row>
    <row r="3" spans="1:5">
      <c r="A3" s="8"/>
      <c r="B3" s="8" t="s">
        <v>24</v>
      </c>
    </row>
    <row r="4" spans="1:5">
      <c r="A4" s="9"/>
      <c r="B4" s="37" t="s">
        <v>57</v>
      </c>
    </row>
    <row r="6" spans="1:5" ht="14.25">
      <c r="A6" s="10"/>
    </row>
    <row r="18" spans="8:9">
      <c r="H18" s="19"/>
      <c r="I18" s="19"/>
    </row>
  </sheetData>
  <phoneticPr fontId="4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51">
        <v>-25.82</v>
      </c>
      <c r="B2" s="36">
        <f>INT(A2)</f>
        <v>-26</v>
      </c>
      <c r="E2" s="20"/>
    </row>
    <row r="3" spans="1:5">
      <c r="A3" s="8"/>
      <c r="B3" s="8" t="s">
        <v>24</v>
      </c>
    </row>
    <row r="4" spans="1:5">
      <c r="A4" s="9"/>
      <c r="B4" s="9" t="s">
        <v>58</v>
      </c>
    </row>
    <row r="6" spans="1:5" ht="14.25">
      <c r="A6" s="10"/>
    </row>
    <row r="18" spans="8:9">
      <c r="H18" s="19"/>
      <c r="I18" s="19"/>
    </row>
  </sheetData>
  <phoneticPr fontId="4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3.5"/>
  <cols>
    <col min="1" max="1" width="15.625" style="8" customWidth="1"/>
    <col min="2" max="2" width="15.625" customWidth="1"/>
    <col min="3" max="3" width="15.625" style="14" customWidth="1"/>
  </cols>
  <sheetData>
    <row r="1" spans="1:3">
      <c r="A1" s="54" t="s">
        <v>59</v>
      </c>
      <c r="B1" s="54" t="s">
        <v>60</v>
      </c>
      <c r="C1" s="54" t="s">
        <v>60</v>
      </c>
    </row>
    <row r="2" spans="1:3">
      <c r="A2" s="39" t="s">
        <v>61</v>
      </c>
      <c r="B2" s="55">
        <v>28612.558000000001</v>
      </c>
      <c r="C2" s="56">
        <f>TRUNC(B2)</f>
        <v>28612</v>
      </c>
    </row>
    <row r="3" spans="1:3">
      <c r="A3" s="39" t="s">
        <v>62</v>
      </c>
      <c r="B3" s="55">
        <v>12379.146000000001</v>
      </c>
      <c r="C3" s="56">
        <f t="shared" ref="C3:C6" si="0">TRUNC(B3)</f>
        <v>12379</v>
      </c>
    </row>
    <row r="4" spans="1:3">
      <c r="A4" s="39" t="s">
        <v>63</v>
      </c>
      <c r="B4" s="55">
        <v>101349.887</v>
      </c>
      <c r="C4" s="56">
        <f t="shared" si="0"/>
        <v>101349</v>
      </c>
    </row>
    <row r="5" spans="1:3">
      <c r="A5" s="39" t="s">
        <v>64</v>
      </c>
      <c r="B5" s="55">
        <v>57635.038</v>
      </c>
      <c r="C5" s="56">
        <f t="shared" si="0"/>
        <v>57635</v>
      </c>
    </row>
    <row r="6" spans="1:3">
      <c r="A6" s="39" t="s">
        <v>65</v>
      </c>
      <c r="B6" s="55">
        <v>18347.756000000001</v>
      </c>
      <c r="C6" s="56">
        <f t="shared" si="0"/>
        <v>18347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showGridLines="0" workbookViewId="0">
      <selection activeCell="D19" activeCellId="1" sqref="I2:N3 D19:D20"/>
    </sheetView>
  </sheetViews>
  <sheetFormatPr defaultRowHeight="13.5"/>
  <cols>
    <col min="4" max="4" width="49" customWidth="1"/>
  </cols>
  <sheetData>
    <row r="6" spans="4:4" ht="105.4" customHeight="1">
      <c r="D6" s="11">
        <v>123.456</v>
      </c>
    </row>
  </sheetData>
  <phoneticPr fontId="4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2" sqref="C2"/>
    </sheetView>
  </sheetViews>
  <sheetFormatPr defaultRowHeight="13.5"/>
  <cols>
    <col min="1" max="1" width="15.625" style="8" customWidth="1"/>
    <col min="2" max="3" width="15.625" customWidth="1"/>
  </cols>
  <sheetData>
    <row r="1" spans="1:9">
      <c r="A1" s="58" t="s">
        <v>59</v>
      </c>
      <c r="B1" s="57" t="s">
        <v>68</v>
      </c>
      <c r="C1" s="57" t="s">
        <v>68</v>
      </c>
      <c r="F1">
        <v>2</v>
      </c>
      <c r="G1">
        <v>2</v>
      </c>
      <c r="H1">
        <f>SUMPRODUCT(F1:G3)</f>
        <v>14</v>
      </c>
      <c r="I1">
        <f>SUMPRODUCT(F1:F3,G1:G3)</f>
        <v>12</v>
      </c>
    </row>
    <row r="2" spans="1:9">
      <c r="A2" s="39" t="s">
        <v>61</v>
      </c>
      <c r="B2" s="55">
        <v>-12384.868</v>
      </c>
      <c r="C2" s="44">
        <f>TRUNC(B2)</f>
        <v>-12384</v>
      </c>
      <c r="F2">
        <v>5</v>
      </c>
      <c r="G2">
        <v>1</v>
      </c>
    </row>
    <row r="3" spans="1:9">
      <c r="A3" s="39" t="s">
        <v>67</v>
      </c>
      <c r="B3" s="55">
        <v>-100567.268</v>
      </c>
      <c r="C3" s="44">
        <f>TRUNC(B3)</f>
        <v>-100567</v>
      </c>
      <c r="F3">
        <v>1</v>
      </c>
      <c r="G3">
        <v>3</v>
      </c>
    </row>
    <row r="4" spans="1:9">
      <c r="A4" s="39" t="s">
        <v>63</v>
      </c>
      <c r="B4" s="55">
        <v>-86567.558000000005</v>
      </c>
      <c r="C4" s="44">
        <f>TRUNC(B4)</f>
        <v>-86567</v>
      </c>
    </row>
    <row r="5" spans="1:9">
      <c r="A5" s="39" t="s">
        <v>66</v>
      </c>
      <c r="B5" s="55">
        <v>-21687.127</v>
      </c>
      <c r="C5" s="44">
        <f>TRUNC(B5)</f>
        <v>-21687</v>
      </c>
    </row>
    <row r="6" spans="1:9">
      <c r="A6" s="39" t="s">
        <v>65</v>
      </c>
      <c r="B6" s="55">
        <v>-23168.328000000001</v>
      </c>
      <c r="C6" s="44">
        <f>TRUNC(B6)</f>
        <v>-23168</v>
      </c>
    </row>
  </sheetData>
  <phoneticPr fontId="4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showGridLines="0" workbookViewId="0">
      <selection activeCell="G19" sqref="G19"/>
    </sheetView>
  </sheetViews>
  <sheetFormatPr defaultRowHeight="13.5"/>
  <cols>
    <col min="4" max="4" width="49" customWidth="1"/>
  </cols>
  <sheetData>
    <row r="6" spans="4:4" ht="105.4" customHeight="1">
      <c r="D6" s="11">
        <v>123.456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showGridLines="0" workbookViewId="0">
      <selection activeCell="I7" sqref="I7"/>
    </sheetView>
  </sheetViews>
  <sheetFormatPr defaultRowHeight="13.5"/>
  <cols>
    <col min="4" max="4" width="49" customWidth="1"/>
  </cols>
  <sheetData>
    <row r="6" spans="4:4" ht="105.4" customHeight="1">
      <c r="D6" s="11">
        <v>123.456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50">
        <v>32.780999999999999</v>
      </c>
      <c r="B2" s="60">
        <f>TRUNC(A2)</f>
        <v>32</v>
      </c>
      <c r="E2" s="20"/>
    </row>
    <row r="3" spans="1:5">
      <c r="A3" s="8"/>
      <c r="B3" s="8" t="s">
        <v>24</v>
      </c>
    </row>
    <row r="4" spans="1:5">
      <c r="A4" s="9"/>
      <c r="B4" s="37" t="s">
        <v>57</v>
      </c>
    </row>
    <row r="6" spans="1:5" ht="14.25">
      <c r="A6" s="10"/>
    </row>
    <row r="18" spans="8:9">
      <c r="H18" s="19"/>
      <c r="I18" s="19"/>
    </row>
  </sheetData>
  <phoneticPr fontId="4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50">
        <v>32.780999999999999</v>
      </c>
      <c r="B2" s="59">
        <f>TRUNC(A2,1)</f>
        <v>32.700000000000003</v>
      </c>
      <c r="E2" s="20"/>
    </row>
    <row r="3" spans="1:5">
      <c r="A3" s="8"/>
      <c r="B3" s="8" t="s">
        <v>24</v>
      </c>
    </row>
    <row r="4" spans="1:5">
      <c r="A4" s="9" t="s">
        <v>69</v>
      </c>
    </row>
    <row r="6" spans="1:5" ht="14.25">
      <c r="A6" s="10"/>
    </row>
    <row r="18" spans="8:9">
      <c r="H18" s="19"/>
      <c r="I18" s="19"/>
    </row>
  </sheetData>
  <phoneticPr fontId="4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B26" sqref="B26"/>
    </sheetView>
  </sheetViews>
  <sheetFormatPr defaultRowHeight="13.5"/>
  <cols>
    <col min="3" max="3" width="10.75" bestFit="1" customWidth="1"/>
    <col min="4" max="4" width="34.125" bestFit="1" customWidth="1"/>
  </cols>
  <sheetData>
    <row r="1" spans="1:7">
      <c r="A1" s="19">
        <v>1830</v>
      </c>
      <c r="E1">
        <f>200*10</f>
        <v>2000</v>
      </c>
      <c r="F1">
        <f>200*9</f>
        <v>1800</v>
      </c>
      <c r="G1">
        <f>FLOOR(A1,200)</f>
        <v>1800</v>
      </c>
    </row>
    <row r="4" spans="1:7" ht="25.5">
      <c r="B4" s="28" t="s">
        <v>7</v>
      </c>
      <c r="D4" s="32">
        <v>1830</v>
      </c>
    </row>
    <row r="5" spans="1:7" ht="25.5">
      <c r="B5" s="28" t="s">
        <v>23</v>
      </c>
      <c r="C5" s="31"/>
      <c r="D5" s="16">
        <v>200</v>
      </c>
    </row>
    <row r="6" spans="1:7" ht="25.5">
      <c r="B6" s="28"/>
      <c r="C6" s="31"/>
      <c r="D6" s="16"/>
    </row>
    <row r="7" spans="1:7" ht="25.5">
      <c r="B7" s="28" t="s">
        <v>21</v>
      </c>
      <c r="D7" s="33" t="s">
        <v>72</v>
      </c>
    </row>
  </sheetData>
  <phoneticPr fontId="4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showGridLines="0" workbookViewId="0">
      <selection activeCell="L12" sqref="L12"/>
    </sheetView>
  </sheetViews>
  <sheetFormatPr defaultRowHeight="13.5"/>
  <cols>
    <col min="4" max="4" width="19.25" customWidth="1"/>
    <col min="5" max="5" width="10.75" bestFit="1" customWidth="1"/>
    <col min="7" max="7" width="10.75" bestFit="1" customWidth="1"/>
    <col min="9" max="9" width="10.75" bestFit="1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25.5">
      <c r="C12" s="28" t="s">
        <v>7</v>
      </c>
      <c r="D12" s="20"/>
      <c r="E12" s="22"/>
      <c r="F12" s="22"/>
      <c r="G12" s="31">
        <v>1830</v>
      </c>
      <c r="H12" s="23"/>
      <c r="I12" s="22"/>
    </row>
    <row r="13" spans="3:9" ht="25.5">
      <c r="C13" s="28" t="s">
        <v>19</v>
      </c>
      <c r="D13" s="20"/>
      <c r="E13" s="29">
        <v>2000</v>
      </c>
      <c r="F13" s="24"/>
      <c r="G13" s="22"/>
      <c r="H13" s="22"/>
      <c r="I13" s="30">
        <v>1800</v>
      </c>
    </row>
    <row r="14" spans="3:9">
      <c r="E14" s="20"/>
      <c r="F14" s="20"/>
    </row>
    <row r="21" spans="5:5">
      <c r="E21" t="s">
        <v>20</v>
      </c>
    </row>
  </sheetData>
  <phoneticPr fontId="4"/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4" sqref="B4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35">
        <v>28273</v>
      </c>
      <c r="B2" s="36">
        <f>FLOOR(A2,500)</f>
        <v>28000</v>
      </c>
      <c r="E2" s="20"/>
    </row>
    <row r="3" spans="1:5">
      <c r="A3" s="8"/>
      <c r="B3" s="8" t="s">
        <v>24</v>
      </c>
    </row>
    <row r="4" spans="1:5">
      <c r="B4" s="9" t="s">
        <v>75</v>
      </c>
    </row>
    <row r="6" spans="1:5" ht="14.25">
      <c r="A6" s="10"/>
    </row>
    <row r="9" spans="1:5">
      <c r="D9" s="9"/>
    </row>
    <row r="18" spans="8:9">
      <c r="H18" s="19">
        <f>500*44</f>
        <v>22000</v>
      </c>
      <c r="I18" s="19">
        <f>500*43</f>
        <v>21500</v>
      </c>
    </row>
  </sheetData>
  <phoneticPr fontId="4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opLeftCell="A7" workbookViewId="0">
      <selection activeCell="L7" sqref="L7"/>
    </sheetView>
  </sheetViews>
  <sheetFormatPr defaultRowHeight="13.5"/>
  <cols>
    <col min="4" max="4" width="19.25" customWidth="1"/>
    <col min="5" max="5" width="13.125" bestFit="1" customWidth="1"/>
    <col min="7" max="7" width="13.125" bestFit="1" customWidth="1"/>
    <col min="9" max="9" width="13.125" bestFit="1" customWidth="1"/>
  </cols>
  <sheetData>
    <row r="1" spans="1:12">
      <c r="C1" s="19">
        <v>2350</v>
      </c>
      <c r="D1">
        <f>CEILING(C1,200)</f>
        <v>2400</v>
      </c>
    </row>
    <row r="7" spans="1:12">
      <c r="A7" s="19">
        <v>28273</v>
      </c>
      <c r="H7" s="19">
        <f>500*57</f>
        <v>28500</v>
      </c>
      <c r="I7" s="19">
        <f>500*56</f>
        <v>28000</v>
      </c>
      <c r="J7" s="19">
        <f>FLOOR(A7,500)</f>
        <v>28000</v>
      </c>
      <c r="K7">
        <v>28500</v>
      </c>
      <c r="L7">
        <v>28000</v>
      </c>
    </row>
    <row r="8" spans="1:12">
      <c r="H8" s="19"/>
      <c r="I8" s="19"/>
      <c r="J8" s="19"/>
    </row>
    <row r="11" spans="1:12" ht="18.75">
      <c r="E11" s="21"/>
      <c r="F11" s="21"/>
      <c r="G11" s="21"/>
      <c r="H11" s="21"/>
      <c r="I11" s="21"/>
    </row>
    <row r="12" spans="1:12" ht="25.5">
      <c r="C12" s="28" t="s">
        <v>7</v>
      </c>
      <c r="D12" s="20"/>
      <c r="E12" s="22"/>
      <c r="F12" s="22"/>
      <c r="G12" s="31">
        <v>28273</v>
      </c>
      <c r="H12" s="23"/>
      <c r="I12" s="22"/>
    </row>
    <row r="13" spans="1:12" ht="25.5">
      <c r="C13" s="28" t="s">
        <v>26</v>
      </c>
      <c r="D13" s="20"/>
      <c r="E13" s="29">
        <v>28500</v>
      </c>
      <c r="F13" s="24"/>
      <c r="G13" s="22"/>
      <c r="H13" s="22"/>
      <c r="I13" s="30">
        <v>28000</v>
      </c>
    </row>
    <row r="14" spans="1:12">
      <c r="E14" s="20"/>
      <c r="F14" s="20"/>
    </row>
    <row r="17" spans="4:4" ht="17.25">
      <c r="D17" s="25" t="s">
        <v>73</v>
      </c>
    </row>
  </sheetData>
  <phoneticPr fontId="4"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5" ht="14.25" thickBot="1">
      <c r="A1" s="18" t="s">
        <v>7</v>
      </c>
      <c r="B1" s="5"/>
      <c r="E1" s="34"/>
    </row>
    <row r="2" spans="1:5" ht="14.25" thickBot="1">
      <c r="A2" s="35">
        <v>-28273</v>
      </c>
      <c r="B2" s="36">
        <f>FLOOR(A2,500)</f>
        <v>-28500</v>
      </c>
      <c r="E2" s="20"/>
    </row>
    <row r="3" spans="1:5">
      <c r="A3" s="8"/>
      <c r="B3" s="8" t="s">
        <v>24</v>
      </c>
    </row>
    <row r="4" spans="1:5">
      <c r="A4" s="9"/>
      <c r="B4" s="9" t="s">
        <v>76</v>
      </c>
    </row>
    <row r="6" spans="1:5" ht="14.25">
      <c r="A6" s="10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10"/>
  <sheetViews>
    <sheetView showGridLines="0" workbookViewId="0">
      <selection activeCell="J20" sqref="J20"/>
    </sheetView>
  </sheetViews>
  <sheetFormatPr defaultRowHeight="13.5"/>
  <cols>
    <col min="1" max="1" width="9.125" style="8"/>
    <col min="2" max="4" width="5.125" style="14" customWidth="1"/>
    <col min="5" max="5" width="2.625" style="8" customWidth="1"/>
    <col min="6" max="6" width="3.625" style="8" customWidth="1"/>
    <col min="7" max="8" width="5.125" style="8" customWidth="1"/>
  </cols>
  <sheetData>
    <row r="9" spans="1:8" ht="17.25">
      <c r="A9" s="17" t="s">
        <v>12</v>
      </c>
      <c r="B9" s="15">
        <v>-2</v>
      </c>
      <c r="C9" s="15">
        <v>-1</v>
      </c>
      <c r="D9" s="15">
        <v>0</v>
      </c>
      <c r="E9" s="12"/>
      <c r="F9" s="13">
        <v>1</v>
      </c>
      <c r="G9" s="13">
        <v>2</v>
      </c>
      <c r="H9" s="13">
        <v>3</v>
      </c>
    </row>
    <row r="10" spans="1:8" ht="25.5">
      <c r="A10" s="17" t="s">
        <v>7</v>
      </c>
      <c r="B10" s="15">
        <v>1</v>
      </c>
      <c r="C10" s="15">
        <v>2</v>
      </c>
      <c r="D10" s="15">
        <v>3</v>
      </c>
      <c r="E10" s="16" t="s">
        <v>13</v>
      </c>
      <c r="F10" s="13">
        <v>4</v>
      </c>
      <c r="G10" s="13">
        <v>5</v>
      </c>
      <c r="H10" s="13">
        <v>6</v>
      </c>
    </row>
  </sheetData>
  <phoneticPr fontId="4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workbookViewId="0"/>
  </sheetViews>
  <sheetFormatPr defaultRowHeight="13.5"/>
  <cols>
    <col min="4" max="4" width="19.25" customWidth="1"/>
    <col min="5" max="5" width="15.375" bestFit="1" customWidth="1"/>
    <col min="7" max="7" width="15.375" bestFit="1" customWidth="1"/>
    <col min="9" max="9" width="15.375" bestFit="1" customWidth="1"/>
  </cols>
  <sheetData>
    <row r="1" spans="1:13">
      <c r="A1">
        <v>-28273</v>
      </c>
      <c r="H1">
        <f>500*-57</f>
        <v>-28500</v>
      </c>
      <c r="I1">
        <f>500*-56</f>
        <v>-28000</v>
      </c>
      <c r="J1">
        <f>FLOOR(A1,500)</f>
        <v>-28500</v>
      </c>
      <c r="L1">
        <v>2.5</v>
      </c>
      <c r="M1" t="e">
        <f>FLOOR(L1,-2)</f>
        <v>#NUM!</v>
      </c>
    </row>
    <row r="7" spans="1:13" ht="18.75">
      <c r="E7" s="21"/>
      <c r="F7" s="21"/>
      <c r="G7" s="21"/>
      <c r="H7" s="21"/>
      <c r="I7" s="21"/>
    </row>
    <row r="8" spans="1:13" ht="25.5">
      <c r="C8" s="28" t="s">
        <v>7</v>
      </c>
      <c r="D8" s="20"/>
      <c r="E8" s="22"/>
      <c r="F8" s="22"/>
      <c r="G8" s="31">
        <v>-28273</v>
      </c>
      <c r="H8" s="23"/>
      <c r="I8" s="22"/>
    </row>
    <row r="9" spans="1:13" ht="25.5">
      <c r="C9" s="28" t="s">
        <v>26</v>
      </c>
      <c r="D9" s="20"/>
      <c r="E9" s="29">
        <v>-28000</v>
      </c>
      <c r="F9" s="24"/>
      <c r="G9" s="22"/>
      <c r="H9" s="22"/>
      <c r="I9" s="30">
        <v>-28500</v>
      </c>
    </row>
    <row r="10" spans="1:13">
      <c r="E10" s="20"/>
      <c r="F10" s="20"/>
    </row>
    <row r="13" spans="1:13" ht="17.25">
      <c r="D13" s="25" t="s">
        <v>74</v>
      </c>
    </row>
  </sheetData>
  <phoneticPr fontId="4"/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"/>
  <sheetViews>
    <sheetView showGridLines="0" workbookViewId="0">
      <selection activeCell="L16" sqref="L16"/>
    </sheetView>
  </sheetViews>
  <sheetFormatPr defaultRowHeight="13.5"/>
  <cols>
    <col min="4" max="4" width="17.625" customWidth="1"/>
  </cols>
  <sheetData>
    <row r="1" spans="3:9">
      <c r="C1" s="19">
        <v>2350</v>
      </c>
      <c r="D1">
        <f>CEILING(C1,200)</f>
        <v>2400</v>
      </c>
    </row>
    <row r="11" spans="3:9" ht="18.75">
      <c r="E11" s="21"/>
      <c r="F11" s="21"/>
      <c r="G11" s="21"/>
      <c r="H11" s="21"/>
      <c r="I11" s="21"/>
    </row>
    <row r="12" spans="3:9" ht="18.75">
      <c r="C12" s="25" t="s">
        <v>7</v>
      </c>
      <c r="D12" s="20"/>
      <c r="E12" s="22"/>
      <c r="F12" s="22"/>
      <c r="G12" s="23">
        <v>2350</v>
      </c>
      <c r="H12" s="23"/>
      <c r="I12" s="22"/>
    </row>
    <row r="13" spans="3:9" ht="18.75">
      <c r="C13" s="25" t="s">
        <v>19</v>
      </c>
      <c r="D13" s="20"/>
      <c r="E13" s="26">
        <v>2400</v>
      </c>
      <c r="F13" s="24"/>
      <c r="G13" s="22"/>
      <c r="H13" s="22"/>
      <c r="I13" s="27">
        <v>2200</v>
      </c>
    </row>
    <row r="14" spans="3:9">
      <c r="E14" s="20"/>
      <c r="F14" s="20"/>
    </row>
    <row r="21" spans="5:5">
      <c r="E21" t="s">
        <v>20</v>
      </c>
    </row>
  </sheetData>
  <phoneticPr fontId="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135.36199999999999</v>
      </c>
      <c r="B2" s="7">
        <f>C11+ROUNDUP(A2,1)</f>
        <v>135.4</v>
      </c>
    </row>
    <row r="3" spans="1:2">
      <c r="A3" s="8" t="s">
        <v>8</v>
      </c>
    </row>
    <row r="4" spans="1:2">
      <c r="A4" s="9" t="s">
        <v>9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135.36199999999999</v>
      </c>
      <c r="B2" s="7">
        <f>ROUND(A2,0)</f>
        <v>135</v>
      </c>
    </row>
    <row r="3" spans="1:2">
      <c r="A3" s="8" t="s">
        <v>8</v>
      </c>
    </row>
    <row r="4" spans="1:2">
      <c r="A4" s="9" t="s">
        <v>10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3.5"/>
  <cols>
    <col min="1" max="2" width="12.625" customWidth="1"/>
  </cols>
  <sheetData>
    <row r="1" spans="1:2" ht="14.25" thickBot="1">
      <c r="A1" s="18" t="s">
        <v>7</v>
      </c>
      <c r="B1" s="5"/>
    </row>
    <row r="2" spans="1:2" ht="14.25" thickBot="1">
      <c r="A2" s="6">
        <v>135.36199999999999</v>
      </c>
      <c r="B2" s="7">
        <f>ROUND(A2,-1)</f>
        <v>140</v>
      </c>
    </row>
    <row r="3" spans="1:2">
      <c r="A3" s="8" t="s">
        <v>8</v>
      </c>
    </row>
    <row r="4" spans="1:2">
      <c r="A4" s="9" t="s">
        <v>11</v>
      </c>
    </row>
    <row r="6" spans="1:2" ht="14.25">
      <c r="A6" s="10"/>
    </row>
    <row r="7" spans="1:2">
      <c r="A7" s="9"/>
    </row>
    <row r="10" spans="1:2">
      <c r="A10" s="9"/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showGridLines="0" workbookViewId="0">
      <selection activeCell="K12" sqref="K12"/>
    </sheetView>
  </sheetViews>
  <sheetFormatPr defaultRowHeight="13.5"/>
  <cols>
    <col min="4" max="4" width="49" customWidth="1"/>
  </cols>
  <sheetData>
    <row r="6" spans="4:4" ht="105.4" customHeight="1">
      <c r="D6" s="11">
        <v>123.456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キーワード</vt:lpstr>
      <vt:lpstr>リンク</vt:lpstr>
      <vt:lpstr>＠ROUND</vt:lpstr>
      <vt:lpstr>＃ROUND</vt:lpstr>
      <vt:lpstr>ROUND</vt:lpstr>
      <vt:lpstr>ROUND１</vt:lpstr>
      <vt:lpstr>ROUND (5)</vt:lpstr>
      <vt:lpstr>＠ROUNDUP</vt:lpstr>
      <vt:lpstr>Sheet11</vt:lpstr>
      <vt:lpstr>ROUNDUP</vt:lpstr>
      <vt:lpstr>ROUNDUP１</vt:lpstr>
      <vt:lpstr>ROUNDUP２</vt:lpstr>
      <vt:lpstr>＠ROUNDDOWN</vt:lpstr>
      <vt:lpstr>ROUNDDOWN</vt:lpstr>
      <vt:lpstr>ROUNDDOWN１</vt:lpstr>
      <vt:lpstr>ROUNDDOWN２</vt:lpstr>
      <vt:lpstr> CEILING </vt:lpstr>
      <vt:lpstr> CEILING  (３)</vt:lpstr>
      <vt:lpstr>正CEILING</vt:lpstr>
      <vt:lpstr>＠正CEILING</vt:lpstr>
      <vt:lpstr>負CEILING (3)</vt:lpstr>
      <vt:lpstr>＠負CEILING (2)</vt:lpstr>
      <vt:lpstr>#INT</vt:lpstr>
      <vt:lpstr>#INT (1)</vt:lpstr>
      <vt:lpstr>@INT</vt:lpstr>
      <vt:lpstr>@INT (2)</vt:lpstr>
      <vt:lpstr>INT</vt:lpstr>
      <vt:lpstr>INT (2)</vt:lpstr>
      <vt:lpstr>＃TRUNC</vt:lpstr>
      <vt:lpstr>＠TRUNC</vt:lpstr>
      <vt:lpstr>TRUNC</vt:lpstr>
      <vt:lpstr>TRUNC１</vt:lpstr>
      <vt:lpstr>TRUNC２</vt:lpstr>
      <vt:lpstr>TRUNC２ (2)</vt:lpstr>
      <vt:lpstr>FLLOR(1)</vt:lpstr>
      <vt:lpstr>FLLOR (2)</vt:lpstr>
      <vt:lpstr>正FLLOR (2)</vt:lpstr>
      <vt:lpstr>＠正FLLOR (2)</vt:lpstr>
      <vt:lpstr>負FLLOR (3)</vt:lpstr>
      <vt:lpstr>＠負FLLOR (3)</vt:lpstr>
      <vt:lpstr> CEILING 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2018-06-28T03:07:13Z</dcterms:modified>
</cp:coreProperties>
</file>